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valentina.ferrara\Desktop\"/>
    </mc:Choice>
  </mc:AlternateContent>
  <bookViews>
    <workbookView xWindow="0" yWindow="0" windowWidth="28800" windowHeight="12435"/>
  </bookViews>
  <sheets>
    <sheet name="2018_III_TRIM" sheetId="4" r:id="rId1"/>
  </sheets>
  <definedNames>
    <definedName name="_Hlk492391285" localSheetId="0">'2018_III_TRIM'!$F$10</definedName>
  </definedNames>
  <calcPr calcId="152511"/>
</workbook>
</file>

<file path=xl/calcChain.xml><?xml version="1.0" encoding="utf-8"?>
<calcChain xmlns="http://schemas.openxmlformats.org/spreadsheetml/2006/main">
  <c r="K120" i="4" l="1"/>
  <c r="K104" i="4"/>
  <c r="K91" i="4"/>
  <c r="K80" i="4"/>
  <c r="H77" i="4"/>
  <c r="K77" i="4"/>
  <c r="K72" i="4"/>
  <c r="K45" i="4"/>
  <c r="K42" i="4"/>
  <c r="K41" i="4"/>
  <c r="K40" i="4"/>
  <c r="K39" i="4"/>
  <c r="K36" i="4"/>
  <c r="K26" i="4"/>
  <c r="K21" i="4"/>
  <c r="K20" i="4"/>
  <c r="K18" i="4"/>
  <c r="K119" i="4" l="1"/>
  <c r="K113" i="4"/>
  <c r="K102" i="4"/>
  <c r="K97" i="4"/>
  <c r="K94" i="4"/>
  <c r="K90" i="4"/>
  <c r="K71" i="4"/>
  <c r="K70" i="4"/>
  <c r="K44" i="4"/>
  <c r="K43" i="4"/>
  <c r="K118" i="4"/>
  <c r="K108" i="4"/>
  <c r="H112" i="4"/>
  <c r="K117" i="4"/>
</calcChain>
</file>

<file path=xl/sharedStrings.xml><?xml version="1.0" encoding="utf-8"?>
<sst xmlns="http://schemas.openxmlformats.org/spreadsheetml/2006/main" count="795" uniqueCount="374">
  <si>
    <t>CIG</t>
  </si>
  <si>
    <t>OGGETTO DEL BANDO</t>
  </si>
  <si>
    <t>PROCEDURA DI SCELTA DEL CONTRAENTE</t>
  </si>
  <si>
    <t>AGGIUDICATARIO</t>
  </si>
  <si>
    <t>TEMPI DI COMPLETAMENTO OPERA, SERVIZIO, FORNITURA</t>
  </si>
  <si>
    <t>IMPORTO DI AGGIUDICAZIONE 
(a lordo oneri sicurezza e al netto IVA)</t>
  </si>
  <si>
    <t>RUP</t>
  </si>
  <si>
    <t>ALESSANDRA NERI</t>
  </si>
  <si>
    <t>26- AFFIDAMENTO DIRETTO IN ADESIONE AD ACCORDO QUADRO/CONVENZIONE</t>
  </si>
  <si>
    <t>VITO BELLADONNA</t>
  </si>
  <si>
    <t>23- AFFIDAMENTO IN ECONOMIA - AFFIDAMENTO DIRETTO</t>
  </si>
  <si>
    <t>08 - AFFIDAMENTO IN ECONOMIA - COTTIMO FIDUCIARIO</t>
  </si>
  <si>
    <t>MARCO GRANA CASTAGNETTI</t>
  </si>
  <si>
    <t>ZC014BBB16</t>
  </si>
  <si>
    <t>Z971661377</t>
  </si>
  <si>
    <t>Z8E15632F5</t>
  </si>
  <si>
    <t xml:space="preserve">AREA AMMINISTRAZIONE E SUPPORTO ALLA REGOLAZIONE
(CF 91342750378)
</t>
  </si>
  <si>
    <t xml:space="preserve">AREA SERVIZIO IDRICO
(CF 91342750378)
</t>
  </si>
  <si>
    <t xml:space="preserve">AREA AMMINISTRAZIONE E SUPPORTO ALLA REGOLAZIONE 
(CF 91342750378)
</t>
  </si>
  <si>
    <t>STRUTTURA 
ATERSIR PROPONENTE</t>
  </si>
  <si>
    <t>ELENCO OPERATORI INVITATI A PRESENTARE OFFERTE</t>
  </si>
  <si>
    <t>0000000000</t>
  </si>
  <si>
    <t>data inizio</t>
  </si>
  <si>
    <t>data fine</t>
  </si>
  <si>
    <t>Z7E1750852</t>
  </si>
  <si>
    <t>ZCEOCBB9B6</t>
  </si>
  <si>
    <t>Z2C1B1D1CA</t>
  </si>
  <si>
    <t>SERVIZI DATA CENTER</t>
  </si>
  <si>
    <t>01/01/206</t>
  </si>
  <si>
    <t>Z9517FEB21</t>
  </si>
  <si>
    <t>30/062018</t>
  </si>
  <si>
    <t>Z9719C121D</t>
  </si>
  <si>
    <t>Z6019F3500</t>
  </si>
  <si>
    <t>Z531B4BBA7</t>
  </si>
  <si>
    <t>AREA SERVIZIO GESTIONE RIFIUTI 
(CF 91342750378)</t>
  </si>
  <si>
    <t>ENRICO MENOZZI</t>
  </si>
  <si>
    <t>ZEF1C63084</t>
  </si>
  <si>
    <t>Z1E1BD4394</t>
  </si>
  <si>
    <t>PIERLUIGI MASCHIETTO</t>
  </si>
  <si>
    <t>NSI NIER SOLUZIONI INFORMATICHE S.R.L
C.F. 03100430408</t>
  </si>
  <si>
    <t>Z001C9E1FB</t>
  </si>
  <si>
    <t>KUWAIT PETROLEUM ITALIA S.P.A. 
C.F. 00435970587</t>
  </si>
  <si>
    <t>QWERTY SAS
C.F. 01792651208</t>
  </si>
  <si>
    <t>KYOCERA DOCUMENT SOLUTIONS S.P.A.
  C.F. 02973040963</t>
  </si>
  <si>
    <t>OIKOS PROGETTI S.R.L.
C.F. 03181010160</t>
  </si>
  <si>
    <t>TPER AZIENDA TRASPORTO PASSEGGERI EMILIA ROMAGNA
C.F. 03182161202</t>
  </si>
  <si>
    <t>RTI COM METODI S.R.L.
C.F. 07120730150 - GRUPPO IGEAM - DELOITTE CONSULTING S.R.L.  
C.F. 07120730150</t>
  </si>
  <si>
    <t>TELECOM ITALIA SPA
C.F. 00488410010</t>
  </si>
  <si>
    <t>ADRIATICA ACQUE SRL
C.F. 03128080409</t>
  </si>
  <si>
    <t>DAY RISTOSERVICE SPA
C.F. 03543000370</t>
  </si>
  <si>
    <t>TELEPASS SPA
C.F. 09771701001</t>
  </si>
  <si>
    <t xml:space="preserve">TRENITALIA SPA
C.F. 06359501001 </t>
  </si>
  <si>
    <t>VALSECCHI GIOVANNI S.R.L. 
C.F.07997560151</t>
  </si>
  <si>
    <t>MYO SRL
C.F. 03222970406</t>
  </si>
  <si>
    <t>OFFICINA COTABO
C.F. 02874971210</t>
  </si>
  <si>
    <t>TEAM MEMORES COMPUTER S.P.A. 
C.F. 00740430335</t>
  </si>
  <si>
    <t>COOP. FACCHINI E SERVIZI MOLINELLA
C.F. 00672630373</t>
  </si>
  <si>
    <t>EASY NET 
C.F. 02220860130
GEDINFO SOC. COP.
C.F. 01161250335
NSI NIER SOLUZIONI INFORMATICHE S.R.L
C.F. 03100430408
TARGET S.R.L.
C.F. 01954990790
THEOREMATICA 
C.F. 03857411007</t>
  </si>
  <si>
    <t>KYOCERA DOCUMENT SOLUTIONS S.P.A.  
C.F.02973040963</t>
  </si>
  <si>
    <t>CHINTANA S.R.L.
C.F.07394490010
CO.R.IN.TE.A SOC. COP.
C.F. 04598160010
MARTINO E PARTNERS
C.F.13354151006
OIKOS PROGETTI S.R.L.
C.F. 03181010160
STUDIO CAVAGGIONI SCRAL
C.F.01719780239</t>
  </si>
  <si>
    <t xml:space="preserve">RTI COM METODI S.R.L. C.F.07120730150 - GRUPPO IGEAM - DELOITTE CONSULTING S.R.L.  C.F.03945320962
</t>
  </si>
  <si>
    <t>KYOCERA DOCUMENT SOLUTIONS S.P.A. 
C.F. 02973040963</t>
  </si>
  <si>
    <t>LEPIDA S.P.A. 
C.F.02770891204</t>
  </si>
  <si>
    <t xml:space="preserve"> GAMMA OFFICE SRL
 C.F. 01512800366
 MOGNI SRL C.F. 02350200180
 MONTI &amp; RUSSO DIGITAL SRL 
C.F. 07311000157
 MULTICOPIA E ARREDA UFFICIO 
C.F. 01564380382
 PACE SPA C.F. 01476140353
SEMPREBONLUX SRL 
C.F. 01270420225
 SOLUZIONE INFORMATICA S.R.L
 C.F. 01511090126 
TEAM MEMORES COMPUTER S.P.A. C.F .00740430335
Z. &amp; G. SRL C.F. 01790360356
</t>
  </si>
  <si>
    <t>VALSECCHI GIOVANNI S.R.L. C.F.07997560151</t>
  </si>
  <si>
    <t>COSEPURI SOC. COOP. 
C.F..00470300377</t>
  </si>
  <si>
    <t>Z6C1CB36E1</t>
  </si>
  <si>
    <t>ZA21CE112D</t>
  </si>
  <si>
    <t>FAUSTA PIZZAGHI</t>
  </si>
  <si>
    <t xml:space="preserve">SERVIZIO ATTTIVITA' DI MONITORAGGIO E GESTIONE DEI SISTEMI SERVER </t>
  </si>
  <si>
    <t>SERVIZIO PULIZIA, SANIFICAZIONE E AUSILIARI. SEDI DI BOLOGNA E PIACENZA</t>
  </si>
  <si>
    <t>SERVIZIO DI NOLEGGIO MACCHINE FOTOCOPIATRICI DIGITALI  SEDE BOLOGNA</t>
  </si>
  <si>
    <t>SERVIZIO GESTIONE INTEGRATA DELLA SICUREZZA SUI LUOGHI DI LAVORO</t>
  </si>
  <si>
    <t>SERVIZIO NOLEGGIO MACCHINE FOTOCOPIATRICI DIGITALI SEDE DI FORLI'</t>
  </si>
  <si>
    <t>SERVIZI CONVERGENTI ED INTEGRATI DI TRASMISSIONE DATI E VOCE</t>
  </si>
  <si>
    <t>ACQUISTO CARBURANTI PER AUTOVETTURE DI SERVIZIO</t>
  </si>
  <si>
    <t>NOLEGGIO AUTOVETTURE CON CONDUCENTE</t>
  </si>
  <si>
    <t xml:space="preserve">ACQUISTO BIGLIETTI FERROVIARI </t>
  </si>
  <si>
    <t>CARTA IN RISME 4</t>
  </si>
  <si>
    <t xml:space="preserve">ACQUISTO CANCELLERIA </t>
  </si>
  <si>
    <t>SERVIZIO DI MANUTENZIONE DELLE AUTOVETTURE DI PROPRIETA’ DI ATERSIR PER IL BIENNIO 2015/2017</t>
  </si>
  <si>
    <t>NOLEGGIO FULL SERVICE MACCHINA MULTIFUNZIONE SEDE DI PIACENZA</t>
  </si>
  <si>
    <t>SERVIZIO DI MANUTENZIONE DEL SOFTWARE DENOMINATO ARSI</t>
  </si>
  <si>
    <t>SERVIZIO DI SUPPORTO TECNICO, ECONOMICO E GIURIDICO NELL'AFFIDAMENTO SGRU NEI BACINI DI PIACENZA E AREA CENTRO SUD REGGIO EMILIA</t>
  </si>
  <si>
    <t xml:space="preserve">ALEPH SERVIZI PER L'INFORMAZIONE SOC
C.F. 01374320396
CERVELLI IN AZIONE
C.F. 02848751208
INFODATA SRL
C.F. 02218120422
MEDITERRANEO COMUNICAZIONE
C.F. 03099500781
MORETTI COMUNICAZIONE S.R.L. 
C.F. 02567250424
 NEWS &amp; COM SOC. COOP. A R.L. 
C.F. 03199620794
 PRESS TODAY
C.F. 07750120961
 PRESSLINE SRL
C.F. 02427170358
 TELPRESS ITALIA
C.F. 00735000572
</t>
  </si>
  <si>
    <t xml:space="preserve"> PRESSLINE SRL
C.F. 02427170358</t>
  </si>
  <si>
    <t>Z8E1CE73B7</t>
  </si>
  <si>
    <t xml:space="preserve">SERVIZIO DI RASSEGNA STAMPA </t>
  </si>
  <si>
    <t>SERVIZIO TELEMACO E SERVIZIO EBR - ACCESSO AI DATI  DEL REGISTRO IMPRESE E DEL REGISTRO PROTESTI IMPRESE ITALIANE ED EUROPEE</t>
  </si>
  <si>
    <t>26 - AFFIDAMENTO DIRETTO  IN ADESIONE AD ACCORDO QUADRO/CONVENZIONE</t>
  </si>
  <si>
    <t>INFOCAMERE S.C.P.A.
C.F.02313821007</t>
  </si>
  <si>
    <t>Z041D44A03</t>
  </si>
  <si>
    <t>Z4A1D44A40</t>
  </si>
  <si>
    <t>CANONE DEL SRVIZIO TELEPASS E QUOTE ASSOCIATIVE ANNUALI</t>
  </si>
  <si>
    <t>ACQUISTO PEDAGGI AUTOSTRADALI</t>
  </si>
  <si>
    <t>ZAB1D34DF1</t>
  </si>
  <si>
    <t>LOCAZIONE MAGAZZINO AD USO DEPOSITO BENI MOBILI DI ATERSIR - ANNO 2017</t>
  </si>
  <si>
    <t>ZBB1D71EE1</t>
  </si>
  <si>
    <t>MENORIFIUTI SRL
C.F. 03028631202</t>
  </si>
  <si>
    <t>Z1F1D8F794</t>
  </si>
  <si>
    <t>ELISABETTA MONTANARI</t>
  </si>
  <si>
    <t>Z9F1D91E00</t>
  </si>
  <si>
    <t>STUDIO PROFESSIONALE AVV. FRANCO MASTRAGOSTINO
C.F. 01136270376</t>
  </si>
  <si>
    <t>Z471D924AD</t>
  </si>
  <si>
    <t>ENRICO NOTARI
C.F. NTRNRC77H20I496Z</t>
  </si>
  <si>
    <t>701847659D</t>
  </si>
  <si>
    <t xml:space="preserve">ARCHITETTO DANIELE MARTUFI
C.F. MRTDNL64H04H501S
CONSORZIO UNING S.C.A.R.L.
C.F. 05902000727
SOLUZIONI S.R.L.
C.F. 02945510242
STUDIO ASSOCIATO SBR INGEGNERIA DI DONATI E PACCHIOLI
C.F. 04310150406
 INGEGNERIA E SVIPLUPPO
C.F. 07918340634
</t>
  </si>
  <si>
    <t>7025870B54</t>
  </si>
  <si>
    <t>04 - PROCEDURA NEGOZIATA SENZA PREVIA PUBBLICAZIONE DEL BANDO</t>
  </si>
  <si>
    <t>STUDIO ASSOCIATO SBR INGEGNERIA DI DONATI E PACCHIOLI
C.F. 04310150406</t>
  </si>
  <si>
    <t>Z581E7FCA7</t>
  </si>
  <si>
    <t>GESTTIONE DISTRIBUTORE ACQUA POTABILE DELLA SEDE DI BOLOGNA</t>
  </si>
  <si>
    <t>ACQUISTO DI BUONI PASTO - LOTTO 2 PER 24 MESI</t>
  </si>
  <si>
    <t>ZCA1DBDDCD</t>
  </si>
  <si>
    <t>SERVIZIO DI AGGIORNAMENTO DEL PIANO D’AMBITO DEL SERVIZIO GESTIONE RIFIUTI URBANI E ASSIMILATI DELLA PROVINCIA DI BOLOGNA E DEI DOCUMENTI TECNICO – ECONOMICI PROPEDEUTICI AL NUOVO AFFIDAMENTO DEL SERVIZIO DI GESTIONE DEI RIFIUTI</t>
  </si>
  <si>
    <t>ING. ALFONFO ANDRETTA
C.F. NDRLNS61H23G942C</t>
  </si>
  <si>
    <t>DOTT.SSA ALEXIA SALATI
C.F. SLTXA80L53D037C</t>
  </si>
  <si>
    <t>ZF11D7EAAA</t>
  </si>
  <si>
    <t>CONTRATTO ANNUO DI AGGIORNAMENTO SOFTWARE, ASSISTENZA TELEFONICA E ON LINE PER I PROGRAMMI PERSEO, LIBRA, KRONOS</t>
  </si>
  <si>
    <t>SOC. MAGGIOLI SPA
C.F. 06188330150</t>
  </si>
  <si>
    <t>STEFANO MIGLIOLI</t>
  </si>
  <si>
    <t>Z3E1F6B95A</t>
  </si>
  <si>
    <t>NOLEGGIO CON CONDUCENTE PER IL TRASPORTO PERSONE</t>
  </si>
  <si>
    <t>SERVIZIO DI RAPPRESENTANZA LEGALE - COSTITUZIONE E DIFESA IN GIUDIZIO</t>
  </si>
  <si>
    <t xml:space="preserve"> PARAGON BUSINESS ADVISORS
S.R.L.
C.F.07742550960</t>
  </si>
  <si>
    <t xml:space="preserve"> BUSINESS CONSULTANT SRL C.F.01503470856
LOTHAR S.R.L. 
C.F. 01841750365
 MEDIA GESTUM CONSULTING S.R.L. C.F.02177781206
 PARAGON BUSINESS ADVISORS
S.R.L.
C.F.07742550960
 PRICEWATERHOUSECOOPERS
ADVISORY
C.F.03230150967
 PROTOM GROUP
C.F. 06477661216
</t>
  </si>
  <si>
    <t>SUPPORTO TECNICO ALLE ATTIVITA' DI PIANIFICAZIONE E CONTROLLO DEGLI INVESTIMENTI DEL SERVIZIO IDRICO INTEGRATO NEL TERRITORIO DELL'EMILIA-ROMAGNA</t>
  </si>
  <si>
    <t>SERVIZIO DI AGGIORNAMENTO, DI RICLASSIFICAZIONE E DI RIVALUTAZIONE DELLA BANCA DATI DEL PATRIMONIO MOBILIARE DELL'AGENZIA E DI REVISIONE STRAORDINARIA</t>
  </si>
  <si>
    <t>SERVIZIO RELATIVO ALLE  ATTIVITA' DI FORNITURA DEL PIANO DI COMUNICAZIONE INTEGRATA ISTITUZIONALE E DEL RELATIVO AFFIANCAMENTO ALL'AGENZIA NELLO SVOLGIMENTO DELLO STESSO  A PARTIRE DALL'ESERCIZIO 2017</t>
  </si>
  <si>
    <t xml:space="preserve"> SERVIZIO COMPLEMENTARE DI SUPPORTO ECONOMICO-FINANZIARIO NELL'AMBITO DEL CONTRATTO DI APPALTO DI PRESTAZIONE DI SERVIZI</t>
  </si>
  <si>
    <t>Z7E1F6DF31</t>
  </si>
  <si>
    <t>SERVIZIO DI MANUTENZIONE DEL SISTEMA DOCUMENTALE AURIGA PER L'ANNO 2017</t>
  </si>
  <si>
    <t>SOC. ENGINEERING - INGEGNERIA INFORMATICA S.P.A.
C.F. 00967720285</t>
  </si>
  <si>
    <t>Z1B1FE3E62</t>
  </si>
  <si>
    <t>TEAM MEMORES COMPUTER S.P.A. C.F .00740430335</t>
  </si>
  <si>
    <t>1/01//2017</t>
  </si>
  <si>
    <t>Z6820F9CF9</t>
  </si>
  <si>
    <t>AVV. ALESSANDRO PAIRE
C.F. PRALSN78L01G674T</t>
  </si>
  <si>
    <t>Z2D2101365</t>
  </si>
  <si>
    <t>ZED210132E</t>
  </si>
  <si>
    <t xml:space="preserve">SERVIZIO DI IMPLEMENTAZIONE DEL CATALOGO DELLE DERIVAZIONI DI ACQUE DESTINATE AL CONSUMO UMANO  </t>
  </si>
  <si>
    <t>Z1D205CE5E</t>
  </si>
  <si>
    <t>FORNITURA DI ABBONAMENTI FILOVIARI AGEVOLATI TPER</t>
  </si>
  <si>
    <r>
      <t> </t>
    </r>
    <r>
      <rPr>
        <sz val="10"/>
        <color theme="1"/>
        <rFont val="Calibri"/>
        <family val="2"/>
        <scheme val="minor"/>
      </rPr>
      <t>SERVIZIO DI FORMAZIONE GIURIDICA, AMMINISTRATIVA, CONTABILE AL PERSONALE DIPENDENTE DELL’AMMINISTRAZIONE NELLA FORMA DEL TUTORING DI ACCOMPAGNAMENTO FORMATIVO</t>
    </r>
  </si>
  <si>
    <t>Z8420376A1</t>
  </si>
  <si>
    <t>SERVIZIO DI SUPPORTO TECNICO ALLE ATTIVITA’ DI VERIFICA E DI COERENZA DELLE NUOVE PREVISIONI DEI PIANI URBANISTICI CON LA PROGRAMMAZIONE D’AMBITO DEL SERVIZIO IDRICO INTEGRATO NEL TERRITORIO DELL’EMILIA-ROMAGNA</t>
  </si>
  <si>
    <t>Z8820CF359</t>
  </si>
  <si>
    <t>FORNITURA BADGE PER REGISTRAZIONE PRESENZE DIPENDENTI</t>
  </si>
  <si>
    <t>ZD9209EFFB</t>
  </si>
  <si>
    <t>SERVIZIO DI MANUTENZIONE SEMESTRALE ESTINTORI PRESSO LA SEDE ATERSIR DI PIACENZA</t>
  </si>
  <si>
    <t>ZBC20C327C</t>
  </si>
  <si>
    <t>SERVIZIO DI MANUTENZIONE SEMESTRALE ESTINTORI PRESSO LA SEDE ATERSIR DI FORLI’</t>
  </si>
  <si>
    <t>72029985FC</t>
  </si>
  <si>
    <t>STEFANO RUBBOLI</t>
  </si>
  <si>
    <t xml:space="preserve"> BANDO DI GARA PER L'AFFIDAMENTO IN CONCESSIONE DEL SERVIZIO PUBBLICO DI GESTIONE INTEGRATA DEI RIFIUTI URBANI E ASSIMILATI NEL BACINO TERRITORIALE DI PARMA</t>
  </si>
  <si>
    <t>01 - PROCEDURA APERTA</t>
  </si>
  <si>
    <t>STEVEN SIBANI</t>
  </si>
  <si>
    <t>SERVIZIO DI ANALISI MERCEOLOGICHE FINALIZZATE ALLA PREDISPOSIZIONE DELLA PIANIFICAZIONE DI AMBITO DI BOLOGNA</t>
  </si>
  <si>
    <t>APPALTO SPECIFICO PER L'AFFIDAMENTO DEL SERVIZIO DI REALIZZAZIONE DEL SISTEMA INFORMATIVO RIFIUTI DI ATERSIR</t>
  </si>
  <si>
    <t>ZDA2129C08</t>
  </si>
  <si>
    <t>ZC7212A1B2</t>
  </si>
  <si>
    <t xml:space="preserve">SERVIZI DATA CENTER </t>
  </si>
  <si>
    <t>Z5F20233E3</t>
  </si>
  <si>
    <t xml:space="preserve">SERVIZIO DI MANUTENZIONE DELLE AUTOVETTURE DI PROPRIETA' DI ATERSIR </t>
  </si>
  <si>
    <t> Z59200BEAC</t>
  </si>
  <si>
    <t>731149113F</t>
  </si>
  <si>
    <t>ZD3215A4A3</t>
  </si>
  <si>
    <t>ZD7215A3C1</t>
  </si>
  <si>
    <t>Z1F215A32F</t>
  </si>
  <si>
    <t>Z83215C6F6</t>
  </si>
  <si>
    <t>A. MANZONI &amp; C. S.P.A. C.F. 04705810150</t>
  </si>
  <si>
    <t>PUBBLICAZIONE DEL BANDO DI GARA PER L'AFFIDAMENTO DELLA CONCESSIONE DEL SERVIZIO GESTIONE RIFIUTI URBANI NEL BACINO DI RAVENNA CESENA SU LA GAZZETTA UFFICIALE</t>
  </si>
  <si>
    <t>PUBBLICAZIONE DEL BANDO DI GARA PER L'AFFIDAMENTO DELLA CONCESSIONE DEL SERVIZIO GESTIONE RIFIUTI URBANI NEL BACINO DI RAVENNA CESENA SU LA REPUBBLICA E IL CORRIERE DI ROMAGNA</t>
  </si>
  <si>
    <t>PUBBLICAZIONE DEL BANDO DI GARA PER L'AFFIDAMENTO DELLA CONCESSIONE DEL SERVIZIO GESTIONE RIFIUTI URBANI NEL BACINO DI RAVENNA CESENA SU IL SOLE 24 ORE</t>
  </si>
  <si>
    <t>PUBBLICAZIONE DEL BANDO DI GARA PER L'AFFIDAMENTO DELLA CONCESSIONE DEL SERVIZIO GESTIONE RIFIUTI URBANI NEL BACINO DI RAVENNA CESENA SU IL RESTO DEL CARLINO</t>
  </si>
  <si>
    <t>Z3A216B330</t>
  </si>
  <si>
    <t>Z73216B3D8</t>
  </si>
  <si>
    <t>Z04216B452</t>
  </si>
  <si>
    <t>ZD2216B4F0</t>
  </si>
  <si>
    <t>ZD4216B57A</t>
  </si>
  <si>
    <t>ZOE216B609</t>
  </si>
  <si>
    <t>Z93216B696</t>
  </si>
  <si>
    <t>Z33216B72F</t>
  </si>
  <si>
    <t>Z4F216B7DE</t>
  </si>
  <si>
    <t>Z22216B87C</t>
  </si>
  <si>
    <t>ZA7216B909</t>
  </si>
  <si>
    <t>ZB02170AE1</t>
  </si>
  <si>
    <t>ACQUISTO MARCHE TEMPORALI</t>
  </si>
  <si>
    <t xml:space="preserve">MARCO GRANA CASTAGNETTI </t>
  </si>
  <si>
    <t>25/10/208</t>
  </si>
  <si>
    <t>ANTICENDIO E SICUREZZA S.R.L. C.F. 01672880406</t>
  </si>
  <si>
    <t>7286243DEC</t>
  </si>
  <si>
    <t xml:space="preserve">ZC52103871  </t>
  </si>
  <si>
    <t>AVV. ALDO SANDULLI C.F. SNDLDA66T02H501G-  AVV. GIUSEPPE PIPERATA C.F. PPRGPP70H13C352H</t>
  </si>
  <si>
    <t>AREA AMMINISTRAZIONE E SUPPORTO ALLA REGOLAZIONE 
(CF 91342750378)</t>
  </si>
  <si>
    <t>SERVIZIO DI MAPPATURA DEI PROCESSI DELL’AGENZIA</t>
  </si>
  <si>
    <t xml:space="preserve">POLIZZE ASSICURATIVE DELL'AGENZIA </t>
  </si>
  <si>
    <t>ZB1216B9C5</t>
  </si>
  <si>
    <t xml:space="preserve"> BANDO DI GARA PER L'AFFIDAMENTO IN CONCESSIONE DEL SERVIZIO PUBBLICO DI GESTIONE INTEGRATA DEI RIFIUTI URBANI E ASSIMILATI NEL BACINO TERRITORIALE DI RAVENNA E CESENA</t>
  </si>
  <si>
    <t>72590082E7</t>
  </si>
  <si>
    <t>SUPPORTO PER AGGIORNAMENTO ANNUALITÀ 2018-2019 DI PROPOSTA TARIFFARIA 2016-2019 (MTI-2) PER GESTORI DEL SII SOC. ACQUE POTABILI S.P.A., IREN S.P.A., SORGEAQUA S.R.L, AIMAG S.P.A., AST S.R.L, CADF S.P.A., EMILIAMBIENTE S.P.A., MONTAGNA 2000 S.P.A.</t>
  </si>
  <si>
    <t>RICORSO IN APPELLO A CONSIGLIO DI STATO AVVERSO LA SENT. N. 163/2017 DEL TAR EMILIA ROMAGNA -BOLOGNA SU RICORSO PROMOSSO CONTRO L’AGENZIA PER L’ANNULLAMENTO DEI PROVVEDIMENTI PG/AT/2016/0005492 DEL 1/9/2016 E PG/AT/2016/0005636 DEL 7/9/2016</t>
  </si>
  <si>
    <t>VARIANTE IN CORSO D’OPERA EX ART. 106 C. 1 LETT. C) E C. 7) DEL D.LGS. 50/2016 DEL CONTRATTO DI APPALTO DEL SERVIZIO IMPLEMENTAZIONE DEL CATALOGO DELLE DERIVAZIONI DI ACQUE DESTINATE AL CONSUMO UMANO AFFIDATO A NOTARI CON DET. N. 39/2017</t>
  </si>
  <si>
    <t>SUPPORTO. PER AGG.TO ANN.TÀ 2018-2019 DI PROP. TARIFFARIA 2016-2019 (MTI-2) PER I SOGG. FORNITORI E PER IL GESTORE DEL SII HERA SPA NEI BACINI DI BOLOGNA, FERRARA, MODENA, FORLÌ-CESENA RAVENNA, RIMINI</t>
  </si>
  <si>
    <t>SUPPORTO TECNICO, GIURIDICO ED ECONOMICO-FINANZIARIO ALL'AGENZIA NELLE ATTIVITA' OPERATIVE FINALIZZATE ALL'AFFIDAMENTO DEL SERVIZIO IDRICO INTEGRATO NEL BACINO PROVINCIALE DI REGGIO EMILIA</t>
  </si>
  <si>
    <t>SERVIZIO COMPLEMENTARE DI REVISIONE DI ASPETTI GIURIDICI DI ATTI DI AFF.TO DEL SERVIZIO GESTIONE DEI RIFIUTI URBANI PER IL TERRITORIO DELLE PROVINCE DI RAVENNA E PARMA E/O EVENTUALI SUB BACINI AFFERENTI AGLI STESSI TERRITORI PROVINCIALI</t>
  </si>
  <si>
    <t>ZB121C8051</t>
  </si>
  <si>
    <t>ZA821C7FDA</t>
  </si>
  <si>
    <t>ABBONAMENTO ALLA RIVISTA ON LINE “QUOTIDIANO ENTI LOCALI &amp; PA” A IL SOLE 24 ORE S.P.A.</t>
  </si>
  <si>
    <t>ACQUISTO BIGLIETTI FERROVIARI - ADESIONE ALLA PROROGA DELL’ACCORDO INTERCENT-ER</t>
  </si>
  <si>
    <t xml:space="preserve">IL SOLE 24 ORE S.P.A.
C.F. 00777910159
</t>
  </si>
  <si>
    <t> ABBONAMENTO AL SERVIZIO DOCUMENTAZIONE ON LINE DEL GRUPPO DELFINO &amp; PARTNERS S.P.A. PER ANNO 2018</t>
  </si>
  <si>
    <t>Z6C2231BA8</t>
  </si>
  <si>
    <r>
      <t> </t>
    </r>
    <r>
      <rPr>
        <sz val="9"/>
        <color rgb="FF333333"/>
        <rFont val="Arial"/>
        <family val="2"/>
      </rPr>
      <t>LOCAZIONE MAGAZZINO AD USO DEPOSITO IN LOCALITA’ MOLINELLA E TRASLOCO BENI MOBILI</t>
    </r>
  </si>
  <si>
    <t>Z4D225647C</t>
  </si>
  <si>
    <t>ZF422547F6</t>
  </si>
  <si>
    <t>Z5D22564E0</t>
  </si>
  <si>
    <t>SERVIZIO DI PUBBLICITÀ LEGALE DEL BANDO DI GARA PER AFFIDAMENTO DELLA CONCESSIONE DEL SERVIZIO GESTIONE RIFIUTI URBANI NEL BACINO DI PIACENZA</t>
  </si>
  <si>
    <t>ZC82256548</t>
  </si>
  <si>
    <t>Z082231A32</t>
  </si>
  <si>
    <t>SERVIZIO TELEMACO E SERVIZIO EBR, ACCESSO AI DATI DEL REGISTRO IMPRESE E DEL REGISTRO PROTESTI IMPRESE ITALIANE ED EUROPEE</t>
  </si>
  <si>
    <t xml:space="preserve">PUBLIEDI S.R.L. 
C.F 0173264034
</t>
  </si>
  <si>
    <t xml:space="preserve">INFOCAMERE S.C.P.A.
 C.F.  02313821007
</t>
  </si>
  <si>
    <t xml:space="preserve">REA RELIABLE ENERGY ADVISORS S.R.L. 
C.F. 03268091208
</t>
  </si>
  <si>
    <t>SCS AZIONINNOVA S.P.A. 
C.F. 01863350359</t>
  </si>
  <si>
    <t>LABORATORIO UTILITIES &amp; ENTI
LOCALI - LUEL S.R.L.
C.F. 02246011205</t>
  </si>
  <si>
    <t> Z462269772</t>
  </si>
  <si>
    <t>ELENA AZZAROLI</t>
  </si>
  <si>
    <t>ACQUISTO SERVIZI DI AGGIORNAMENTO, DI RICLASSIFICAZIONE E DI RIVALUTAZIONE DELLA BANCA DATI DEL PATRIMONIO MOBILIARE DELL’AGENZIA</t>
  </si>
  <si>
    <r>
      <t xml:space="preserve">GRUPPO INFORMATICA E SERVIZI GIES SRL
</t>
    </r>
    <r>
      <rPr>
        <sz val="10"/>
        <rFont val="Calibri"/>
        <family val="2"/>
        <scheme val="minor"/>
      </rPr>
      <t>C.F. SM23302</t>
    </r>
  </si>
  <si>
    <r>
      <t xml:space="preserve">GRUPPO INFORMATICA E SERVIZI </t>
    </r>
    <r>
      <rPr>
        <sz val="10"/>
        <rFont val="Calibri"/>
        <family val="2"/>
        <scheme val="minor"/>
      </rPr>
      <t>GIES SRL
C.F. SM23302</t>
    </r>
  </si>
  <si>
    <t>ZB622AE15D</t>
  </si>
  <si>
    <t>RAPPRESENTANZA LEGALE AI SENSI DELL’ART. 17, CO. 1, LETT. D), N. 1 D. LGS. N. 50/2016</t>
  </si>
  <si>
    <t>08- AFFIDAMENTO IN ECONOMIA - COTTIMO FIDUCIARIO</t>
  </si>
  <si>
    <t>AVV. DONATELLA CERQUENI 
C.F. CRQDTL73P45L424X</t>
  </si>
  <si>
    <t>ZE022BF278</t>
  </si>
  <si>
    <t>ACQUISTO N. DUE CARRELLI TRASPORTO MATERIALE TRA GLI UFFICI</t>
  </si>
  <si>
    <t xml:space="preserve">DITTA CARRELLI.IT
C.F. 02654570981
</t>
  </si>
  <si>
    <t>ZEF22E680D</t>
  </si>
  <si>
    <t>ANTINFORTUNISTICA ROBERTI
SAS
C.F. 07165400586</t>
  </si>
  <si>
    <t> Z1122F7E7A</t>
  </si>
  <si>
    <r>
      <t> </t>
    </r>
    <r>
      <rPr>
        <sz val="9"/>
        <color rgb="FF333333"/>
        <rFont val="Arial"/>
        <family val="2"/>
      </rPr>
      <t>23- AFFIDAMENTO IN ECONOMIA - AFFIDAMENTO DIRETTO</t>
    </r>
  </si>
  <si>
    <t>ATTIVITÀ DI FORMAZIONE IN MATERIA DI TARIFFAZIONE DEL SERVIZIO DI GESTIONE DEI RIFIUTI URBANI NELL’AMBITO DEL SEMINARIO TARI E TARIFFA PUNTUALE, STRUMENTI E OPPORTUNITÀ</t>
  </si>
  <si>
    <t>7351060E9A</t>
  </si>
  <si>
    <r>
      <t> </t>
    </r>
    <r>
      <rPr>
        <sz val="9"/>
        <color rgb="FF333333"/>
        <rFont val="Arial"/>
        <family val="2"/>
      </rPr>
      <t>7358871C72</t>
    </r>
  </si>
  <si>
    <t>BANDO DI GARA PER L'AFFIDAMENTO IN CONCESSIONE DEL SERVIZIO PUBBLICO DI GESTIONE INTEGRATA DEI RIFIUTI URBANI E ASSIMILATI NEL BACINO TERRITORIALE DI  PIACENZA</t>
  </si>
  <si>
    <t>736879492B</t>
  </si>
  <si>
    <t>Z4A22D1A57</t>
  </si>
  <si>
    <t> SERVIZIO DI MANUTENZIONE, AGGIORNAMENTO E ASSISTENZA DELLE LICENZE D’USO ARC VIEW PER IL TRIENNIO 2018-2020</t>
  </si>
  <si>
    <t>CNS SOC. COP.
C.F. 02884150588</t>
  </si>
  <si>
    <t>AVV.  ENZO ROBALDO
C.F. RBLNZE63S26A124H</t>
  </si>
  <si>
    <t>R.T.I. COSEPURI SOC. COOPO. P.A. C.F.  00470300377  
 COER IN AUTO  S.R.L.
 C.F. 01165290394
SACA COOP. A.R.L
C.F.  00632770376</t>
  </si>
  <si>
    <t>GRUPPO INFORMATICA E SERVIZI GIES SRL
C.F. SM23302</t>
  </si>
  <si>
    <r>
      <t xml:space="preserve">AVV. MAURIZIO LOVISETTI
 C.F.  03201110982
</t>
    </r>
    <r>
      <rPr>
        <sz val="11"/>
        <color theme="1"/>
        <rFont val="Calibri"/>
        <family val="2"/>
        <scheme val="minor"/>
      </rPr>
      <t xml:space="preserve">
</t>
    </r>
  </si>
  <si>
    <t>ZCE2372278</t>
  </si>
  <si>
    <t>SERVIZIO DI REPORTING CON RIFERIMENTO ALL’ATTIVITA’ DI RENDICONTAZIONE DEI RISULTATI DELLA GESTIONE DEL FONDO D’AMBITO D’INCENTIVAZIONE ALLA PREVENZIONE E RIDUZIONE DEI RIFIUTI EX ART. 4 L.R. N. 16/2015</t>
  </si>
  <si>
    <t>23 - AFFIDAMENTO IN ECONOMIA - AFFIDAMENTO DIRETTO</t>
  </si>
  <si>
    <r>
      <t> </t>
    </r>
    <r>
      <rPr>
        <sz val="10"/>
        <color rgb="FF333333"/>
        <rFont val="Calibri"/>
        <family val="2"/>
        <scheme val="minor"/>
      </rPr>
      <t>ACQUISTO KIT REINTEGRO ARMADIETTI E CASSETTE PRONTO SOCCORSO</t>
    </r>
  </si>
  <si>
    <t>ZF022A417E</t>
  </si>
  <si>
    <t xml:space="preserve">04 – PROCEDURA NEGOZIATA SENZA PREVIA PUBBLICAZIONE DEL BANDO </t>
  </si>
  <si>
    <t xml:space="preserve">SERVIZIO COMPLEMENTARE DI SUPPORTO GIURIDICO, NELLE PROCEDURE DI AFFIDAMENTO DEL SERVIZIO IDRICO INTEGRATO PER IL TERRITORIO PROVINCIALE DI PIACENZA </t>
  </si>
  <si>
    <t>CONSULENTI ASSOCIATI PALMIERI F. &amp; PARTNERS   (S.CO.A.  s.r.l.)
 C.F. 028780912022</t>
  </si>
  <si>
    <t>SERVIZIO COMPLEMENTARE DI SUPPORTO GIURIDICO, NELLE PROCEDURE DI AFFIDAMENTO DEL SERVIZIO IDRICO INTEGRATO PER IL TERRITORIO PROVINCIALE DI RIMINI</t>
  </si>
  <si>
    <t>Z8922A3E3E</t>
  </si>
  <si>
    <t>STUDIO CONSULENTI ASSOCIATI PALMIERI F. &amp; PARTNERS   (S.CO.A.  s.r.l.)
 C.F. 028780912022</t>
  </si>
  <si>
    <t>RTI  -STUDIO CONSULENTI ASSOCIATI PALMIERI F. &amp; PARTNERS   (S.CO.A.  s.r.l.)
 C.F. 028780912022                           AMBITER SRL C.F. 01826860346</t>
  </si>
  <si>
    <t>Z1222F5591</t>
  </si>
  <si>
    <t>RAPPRESENTANZA LEGALE AI SENSI DELL’ART. 17, CO. 1, LETT. D), N. 1 D. LGS. N. 50/2016 – COSTITUZIONE E DIFESA IN GIUDIZIO DELL’AGENZIA</t>
  </si>
  <si>
    <t> ZDD2306FC0</t>
  </si>
  <si>
    <r>
      <t> </t>
    </r>
    <r>
      <rPr>
        <sz val="10"/>
        <color rgb="FF333333"/>
        <rFont val="Calibri"/>
        <family val="2"/>
        <scheme val="minor"/>
      </rPr>
      <t>ACQUISTO KIT MANUTENZIONE E TONER PER STAMPANTE HP LASERJET 700</t>
    </r>
  </si>
  <si>
    <r>
      <t> </t>
    </r>
    <r>
      <rPr>
        <sz val="10"/>
        <color rgb="FF333333"/>
        <rFont val="Calibri"/>
        <family val="2"/>
        <scheme val="minor"/>
      </rPr>
      <t>23- AFFIDAMENTO IN ECONOMIA - AFFIDAMENTO DIRETTO</t>
    </r>
  </si>
  <si>
    <t>SERVIZIO FORMAZIONE IN HOUSE SULLA CONTRATTUALISTICA PUBBLICA E NORME ANTICORRUZIONE</t>
  </si>
  <si>
    <t xml:space="preserve">STUDIO LEGALE PIZZOFERRATO C.F. PZZLRT67L12A944Z </t>
  </si>
  <si>
    <t>31/052018</t>
  </si>
  <si>
    <t>Z682329C7F</t>
  </si>
  <si>
    <t>ZA4236BA01</t>
  </si>
  <si>
    <t>CANONE DEL SERVIZIO E QUOTE ASSOCIATIVE ANNUALI DEL SERVIZIO TELEPASS</t>
  </si>
  <si>
    <t> Z7C23B538D</t>
  </si>
  <si>
    <t>PEDAGGI AUTOSTRADALI</t>
  </si>
  <si>
    <t>Z2623B53E7</t>
  </si>
  <si>
    <t>INTERVENTI URGENTI DI RIPARAZIONE UFFICI SEDE DI ATERSIR DI BOLOGNA</t>
  </si>
  <si>
    <t> Z2423B7E81</t>
  </si>
  <si>
    <t>ABBONAMENTO ANNUALE ALLA BANCA DATI AIDA . ANALISI INFORMATIZZATA DELLE AZIENDE</t>
  </si>
  <si>
    <t>ZCE2353A32</t>
  </si>
  <si>
    <t>ACQUISTO GREEN BOOK EDIZIONE 2018</t>
  </si>
  <si>
    <t> Z6323CA109</t>
  </si>
  <si>
    <t>ABBONAMENTO PUBBLICAZIONI RETE AMBIENTE . PACCHETTO G OSSERVATORIO DI NORMATIVA, COMMMENTI,GIURISPRUDENZA, NORMATIVA AMBIENTALE REGIONALE  E RIVISTA RIFIUTI ONLINE. EDIZIONI AMBIENTE S.R.L.</t>
  </si>
  <si>
    <t>Z0E23A6FD9</t>
  </si>
  <si>
    <t>AFFIDAMENTO DEL SERVIZIO DI RAPPRESENTANZA LEGALE AI SENSI DELL’ART. 17, CO.1, LETT. D), N. 1 D. LGS. 50/2016. COSTITUZIONE E DIFESA IN GIUDIZIO</t>
  </si>
  <si>
    <t>ZE823DA955</t>
  </si>
  <si>
    <t>SERVIZIO DI SUPPORTO ALL’AGENZIA RELATIVAMENTE ALLE ATTIVITA’ FINALIZZATE ALLA RICLASSIFICAZIONE DELLE TIPOLOGIE DI UTENZA E ALL’AGGIORNAMENTO DELLE ATTUALI ARTICOLAZIONI TARIFFARIE AI SENSI DELLA DELIBERAZIONE AEEGSI 665/2017/R/IDR </t>
  </si>
  <si>
    <r>
      <t> </t>
    </r>
    <r>
      <rPr>
        <sz val="10"/>
        <color rgb="FF333333"/>
        <rFont val="Calibri"/>
        <family val="2"/>
        <scheme val="minor"/>
      </rPr>
      <t>AFFIDAMENTO DEL SERVIZIO DI RAPPRESENTANZA LEGALE AI SENSI DELL’ART. 17, CO.1, LETT. D), N. 1 D. LGS. 50/2016. COSTITUZIONE E DIFESA IN GIUDIZIO</t>
    </r>
  </si>
  <si>
    <t xml:space="preserve">LABORATORIO UTILITIES &amp; ENTI LOCALI  
C.F.  02246011205 </t>
  </si>
  <si>
    <t>NOMISMA SOCIETA’ DI STUDI ECONOMICI S.p.A.
  C.F.  02243430374
HIDRODATA S.p.A. 
C.F.  01735260018
PROMETEIA S.p.A.  
C.F.  03118330376
LABORATORIO UTILITIES &amp; ENTI LOCALI  
C.F.  02246011205
REF RICERCHE S.r.l. 
 C.F.  13275360157
SCS AZIONINNOVA S.p.A.  
C. F. 04111290377
AGENIA SRL  
C.F. 11791801001
STUDIO CAVAGGIONI SCARL 
 C.F.  01719780239
BOSETTI GATTI &amp; PARTNERS   C.F. 03181580980</t>
  </si>
  <si>
    <t>AVV. CRISTIANO AIMI  
C.F. MAICST75M02I153
AVV. ALESSANDRO BIAMONTE 
C.F. BMN LSN 70R10 F839N
AVV. MARA CHILOSI 
C.F. CHLMRA76T49L483D
  AVV. FEDERICO GUALANDI 
C.F. GLNFRC64R25A944H
AVV. ROBERTO OLLARI 
C.F. LLRRRT65E02G337E</t>
  </si>
  <si>
    <t>AVV. ALESSANDRO BIAMONTE 
C.F. BMN LSN 70R10 F839N</t>
  </si>
  <si>
    <t>EDIZIONI AMBIENTE S.R.L. 
 C.F. 11069170154</t>
  </si>
  <si>
    <t>EDIZIONI AMBIENTE S.R.L.  
C.F. 11069170154</t>
  </si>
  <si>
    <t>FONDAZIONE UTILITATIS 
C.F.  96287780587</t>
  </si>
  <si>
    <t>SOCIETÀ BVD EDIZIONI ELETTRONICHE S.P.A. 
C.F. 11139860156</t>
  </si>
  <si>
    <t>L’OPEROSA IMPIANTI S.R.L. 
C.F. 04269490266</t>
  </si>
  <si>
    <t>TELEPASS S.p.A. 
C.F. 09771701001</t>
  </si>
  <si>
    <t>AVV. PASQUALE CRISTIANO 
C.F. CRSPQL75C21D086S
AVV. ANDREA GANDINO 
C.F. GNDNDR78H16L219M
 AVV. MARIA LETIZIA GOVONI 
C.F. GVNMLT67A56D548R
 AVV. ALESSANDRA PRADELLA
 C.F. PRDLSN71D43F257B
 AVV. GIANLUCA SPIGOLON 
C.F. SPGGLC60P17F257S</t>
  </si>
  <si>
    <t xml:space="preserve"> AVV. MARIA LETIZIA GOVONI 
C.F. GVNMLT67A56D548R</t>
  </si>
  <si>
    <t>PUNTO CART 
C.F. 03274460371</t>
  </si>
  <si>
    <t xml:space="preserve"> AVV. MARCO DUGATO
  C.F. DGTMRC65H04A9447</t>
  </si>
  <si>
    <t>AVV. ANNAMARIA DE MICHELE  
C.F. DMCNMR76M64L113R
 AVV. MARCO DUGATO
  C.F. DGTMRC65H04A9447
 AVV. ALESSANDRO LOLLI
C.F. LLLLSN65C04A944T
 AVV. CARLO MASI  
C.F. MSACRL77D11G337T
AVV. DANILO TASSAN MAZZOCCO
  C.F. TSSDNL65L02F205A
 AVV. MATTEO VALENTE
  C.F. VLNMTT81C30H501F
  AVV. LEONARDO ZANETTI  
C.F. ZNTLRD68R31A944K</t>
  </si>
  <si>
    <t xml:space="preserve">AVV. CARLO BASEGGIO 
C.F. BSGCRL77B13G888I
AVV. ALESSANDRO BIAMONTE 
C.F. BMNLSN70R10F839N
AVV. DONATELLA CERQUENI 
C.F. CRQDTL73P45L424X
AVV. PASQUALE CRISTIANO 
C.F. CRSPQL75C21D086S
AVV. MARCO DUGATO 
C.F. DGTMRC65H04A9447
AVV. GIOVANNA LANDI 
C.F. LNDGNN72E62D542X
AVV. MARIA CHIARA LISTA 
C.F. MAICST75M02I153F
AVV. CARLO MASI 
C.F. MSACRL77D11G337T
AVV. ALESSANDRA PRADELLA 
C.F. PRDLSN71D43F257B
AVV. MARIA CRISTINA VACCARI 
C.F. VCCMCR64H62I462W
</t>
  </si>
  <si>
    <t>ISTITUTO POLIGRAFICO ZECCA DELLO STATO
 C.F. 00880711007</t>
  </si>
  <si>
    <t>DELFINO &amp; PARTNERS S.P.A.  
C.F. 01469790990</t>
  </si>
  <si>
    <t>DELFINO &amp; PARTNERS S.P.A . 
C.F. 01469790990</t>
  </si>
  <si>
    <t>GESTIONI.DOC 
C.F. 02238120485</t>
  </si>
  <si>
    <t>GESTIONI.DOC
 C.F. 02238120485</t>
  </si>
  <si>
    <t xml:space="preserve"> AON S.P.A. INSURANCE &amp; REISSURANCE BROKERS 
C.F. 10203070155</t>
  </si>
  <si>
    <t xml:space="preserve"> AON S.P.A. INSURANCE &amp; REISSURANCE BROKERS
 C.F. 10203070155</t>
  </si>
  <si>
    <t>ISTITUTO POLIGRAFICO ZECCA DELLO STATO 
C.F. 00880711007</t>
  </si>
  <si>
    <t>A. MANZONI &amp; C. S.P.A. 
C.F. 04705810150</t>
  </si>
  <si>
    <t>IL SOLE 24 ORE 
C.F. 00777910159</t>
  </si>
  <si>
    <t>SPEED S.P.A.
 C. F. 00326930377</t>
  </si>
  <si>
    <t>SPEED S.P.A. 
C. F. 00326930377</t>
  </si>
  <si>
    <t xml:space="preserve">AREA CONSULTING 
C.F. 02521910345
HIDRODATA S.P.A. 
C.F. 01735260018
LABORATORIO UTILITIES &amp; ENTI LOCALI - LUEL S.R.L.  
C.F. 02246011205
REF RICERCHE
 C.F. 13275360157
AZIONINNOVA S.P.A. 
C.F. 04111290377 </t>
  </si>
  <si>
    <t>COTABO DI SERVICE + S.R.L.  
C.F. 02874971209</t>
  </si>
  <si>
    <t>COTABO DI SERVICE + SRL 
C.F. 02874971209</t>
  </si>
  <si>
    <t xml:space="preserve">BOSETTI GATTI &amp; PARTNERS 
C.F. 03181580980 
NOMISMA SOCIETA' DI STUDI ECONOMICI 
C.F. 02243430374 
PROMETEIA S.P.A. 
C.F.  03118330376
REA RELIABLE ENERGY ADVISORS S.R.L.
  C.F.  03268091208
STUDIO CAVAGGIONI SCARL 
C.F.  03594460234  </t>
  </si>
  <si>
    <t>MANZI S.R.L. 
C.F. 00015840192</t>
  </si>
  <si>
    <t>MANZI S.R.L.
 C.F. 00015840192</t>
  </si>
  <si>
    <t>ELCO SISTEMI S.R.L.
 C.F. 03246960409</t>
  </si>
  <si>
    <t>ELCO SISTEMI S.R.L. 
C.F. 03246960409</t>
  </si>
  <si>
    <t>ARCH. GUALTIERO AGAZZANI 
C. F. GZZGTR68M11F205J</t>
  </si>
  <si>
    <t>AVV. LUCA TAMASSIA 
C.F. TMSLCU55M05F257Z</t>
  </si>
  <si>
    <t xml:space="preserve">
AVV. ALESSANDRO PAIRE
C.F. PRALSN78L01G674T
AVV. ELISABETTA BURANELLO
C.F. BRNLBT77E43F770L
AVV. ALESSANDRO MONTANARI
C.F. MNTLSN74A20A965Q
AVV. EMANUELA SERNESI
C.F. SRNMNL81A50I462R
AVV. CARLO MASI
C.F.MSACRL77D11G337T
AVV. GIUSEPPE LA ROSA
C.F.LRSGPP82H28H163G
</t>
  </si>
  <si>
    <t xml:space="preserve">AVV. PAOLO BONETTI
C.F.BNTPLA44P20H501H
AVV. DOMENICO IARIA
C.F. RIADNC57T21G702C
AVV.  ENZO ROBALDO
C.F. RBLNZE63S26A124H
AVV. ANDREA GANDINO
C.F.GNDNDR78H16L219M
AVV. FRANCO PELLIZZER
C.F. PLLFNC56A17A944N
AVV. MARCO DUGATO
C.F.DGTMRC65H04A944Z
AVV. XAVIER SANTIAPICHI
C.F. SNTXVR68L10H501I
</t>
  </si>
  <si>
    <t>R.T.I. COSEPURI SOC. COOPO. P.A. C.F. 00470300377 
  COER IN AUTO  S.R.L.
 C.F. 01165290394
SACA COOP. A.R.L
C.F.  00632770376</t>
  </si>
  <si>
    <t>COSEPURI SOC. COOP. 
C.F. 00470300377</t>
  </si>
  <si>
    <t>Riepilogo degli affidamenti di lavori, servizi e forniure effettuati da ATERSIR 
nel periodo dal 01/01/2018 al 30/09/2018</t>
  </si>
  <si>
    <t>Z9423BD399</t>
  </si>
  <si>
    <t>NOLEGGIO DI FOTOCOPIATRICI DIGITALI 5 PER NOLEGGIO MACCHINA PER LA SEDE DI PIACENZA</t>
  </si>
  <si>
    <t>26 - AFFIDAMENTO DIRETTO IN ADESIONE AD ACCORDO QUADRO/CONVENZIONE</t>
  </si>
  <si>
    <t>Procedure inserite nel  III Trimestre 2018</t>
  </si>
  <si>
    <t>Procedure inserite nel II Trimestre 2018</t>
  </si>
  <si>
    <t>Procedure inserite nel I Trimestre 2018</t>
  </si>
  <si>
    <t>KYOCERA  DOCUMENT SOLUTIONS S.P.A.
C.F.   01788080156</t>
  </si>
  <si>
    <t>SUPPORTO TECNICO, ECONOMICO-FINANZIARIO E GIURIDICO IN ATTIVITA’ OPERATIVE PER AFFIDAMENTO DEL SERVIZIO GESTIONE RIFIUTI URBANI NEL BACINO DI AFFIDAMENTO “PIANURA E MONTAGNA MODENESE” E “BASSA PIANURA MODENESE”</t>
  </si>
  <si>
    <r>
      <t> </t>
    </r>
    <r>
      <rPr>
        <sz val="10"/>
        <color rgb="FF333333"/>
        <rFont val="Arial"/>
        <family val="2"/>
      </rPr>
      <t>Z5D240982A</t>
    </r>
  </si>
  <si>
    <t>ACQUISTO MATERIALE INFORMATICO</t>
  </si>
  <si>
    <t>DPS INFORMATICA S.N.C. DI PRESELLO GIANNI &amp; C.
C.F.  01486330309</t>
  </si>
  <si>
    <t xml:space="preserve">ZAB2460DC4 </t>
  </si>
  <si>
    <t>ACQUISTO ENERGIA ELETTRICA</t>
  </si>
  <si>
    <t>Z402467063</t>
  </si>
  <si>
    <t>NOLEGGIO MACCHINA MULTIFUNZIONE PER LA SEDE DI PIACENZA</t>
  </si>
  <si>
    <t>Z70245DD82</t>
  </si>
  <si>
    <t>SERVIZIO DI RAPPRESENTANZA LEGALE AI SENSI DELL’ART. 17, CO.1, LETT. D), N. 1 D. LGS. 50/2016. COSTITUZIONE E DIFESA IN GIUDIZIO</t>
  </si>
  <si>
    <r>
      <t> </t>
    </r>
    <r>
      <rPr>
        <sz val="9"/>
        <color theme="1"/>
        <rFont val="Calibri"/>
        <family val="2"/>
        <scheme val="minor"/>
      </rPr>
      <t>08 - AFFIDAMENTO IN ECONOMIA - COTTIMO FIDUCIARIO</t>
    </r>
  </si>
  <si>
    <t>Z7224BC8DF</t>
  </si>
  <si>
    <t>ZE624EA627</t>
  </si>
  <si>
    <t>ACQUITO DI N. 14 IPAD</t>
  </si>
  <si>
    <t>761975009F</t>
  </si>
  <si>
    <t>SUPPORTO TECNICO, ECONOMICO-FINANZIARIO E GIURIDICO IN ATTIVITÀ OPERATIVE VOLTE ALL’AFFIDAMENTO DEL SERVIZIO DI GESTIONE RIFIUTI URBANI NEI BACINO TERRITORIALE DI BOLOGNA</t>
  </si>
  <si>
    <t>EDISON ENERGIA S.P.A.
C.F.   08526440154</t>
  </si>
  <si>
    <t>KYOCERA DOCUMENT SOLUTIONS
C.F.  01788080156</t>
  </si>
  <si>
    <t>MED COMPUTER S.R.L.
C.F.  00940570435</t>
  </si>
  <si>
    <t>GEOGRAPHICS S.R.L.. C.F. 01261280380</t>
  </si>
  <si>
    <t xml:space="preserve">  OIKOS PROGETTI S.R.L. C.F. 03431280548     </t>
  </si>
  <si>
    <t>AVV. LAURA FORMENTIN
C.F. FRMLRA62R61G388I.</t>
  </si>
  <si>
    <t xml:space="preserve">
C.F.  AVV. CARLO BASEGGIO
C.F. BSGCRL77B13G888I
AVV. LAURA FORMENTIN
C.F. FRMLRA62R61G388I
AVV. AMERIGO PENTA
C.F. PNTMRG59L13B180W
AVV. ALESSANDRO TOTTI
C.F. TTTLSN71P14H2940
AVV. MARIA CRISTINA VACCARI
C.F. VCCMCR64H62I462W
</t>
  </si>
  <si>
    <t>AVV. LUCA GUFFANTI
C.F. GFFLCU69T27Z353O  
  AVV.  MARIA CHIARA LISTA
 C.F. MAICST75M02I153F 
AVV. ROBERTO MANSERVISI 
C.F. MNSRTT63E08A944L
AVV. ELENA PONTIROLI 
C.F. PNTLNE64T47H223K
AVV. LEONARDO ZANETTI
 C.F. ZNTLRD68R31A944K</t>
  </si>
  <si>
    <t>AVV. LEONARDO ZANETTI
 C.F. ZNTLRD68R31A944K</t>
  </si>
  <si>
    <t>8383.44</t>
  </si>
  <si>
    <t xml:space="preserve">DEDAGROUP SPA 
C.F. 01763870225
GEMMLAB SRL
C.F. 04192440289
GEOGRAPHICS S.R.L.
C.F. 01261280380
GEOSERVICE SRL
C.F.  01269250443
SERVIZI DI INFORMAZIONE TERRITORIALE
C.F. 04597250721
</t>
  </si>
  <si>
    <t xml:space="preserve">ERNST &amp; YOUNG S.P.A.                          C.F.  00891231003
E.S.P.E.R. S.R.L. 
C.F. 09230260011     
KPMG ADVISORY 
C.F.00709600159    
MEDIA GESTUM CONSULTING S.R.L.  C.F.  02177781206  
OIKOS PROGETTI S.R.L. 
C.F. 03431280548     
SCS AZIONINNOVA S.P.A. 
C.F.  04111290377   </t>
  </si>
  <si>
    <t>INDICA S.R.L.
C.F. 01715980387</t>
  </si>
  <si>
    <t>MAURO BIGI 
C.F. BGIMRA74B10E256T
INDICA S.R.L.
C.F. 01715980387</t>
  </si>
  <si>
    <r>
      <t xml:space="preserve">IMPORTO SOMME LIQUIDATE al </t>
    </r>
    <r>
      <rPr>
        <b/>
        <sz val="10"/>
        <rFont val="Calibri"/>
        <family val="2"/>
        <scheme val="minor"/>
      </rPr>
      <t>30/09/2018</t>
    </r>
    <r>
      <rPr>
        <b/>
        <sz val="10"/>
        <color theme="1"/>
        <rFont val="Calibri"/>
        <family val="2"/>
        <scheme val="minor"/>
      </rPr>
      <t xml:space="preserve">
(al netto IVA)</t>
    </r>
  </si>
  <si>
    <t> SUPPORTO ALL’AGENZIA PER LE ATTIVITA’ FINALIZZATE ALLA RICLASSIFICAZIONE DELLE TIPOLOGIE DI UTENZA E ALL’AGGIORNAMENTO DELLE ATTUALI ARTICOLAZIONI TARIFFARIE AI SENSI DELLA DELIBERAZIONE AEEGSI 665/2017/R/IDR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</si>
</sst>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 #,##0.00;[Red]\-&quot;€&quot;\ #,##0.00"/>
    <numFmt numFmtId="43" formatCode="_-* #,##0.00_-;\-* #,##0.00_-;_-* &quot;-&quot;??_-;_-@_-"/>
    <numFmt numFmtId="164" formatCode="_-[$€-410]\ * #,##0.00_-;\-[$€-410]\ * #,##0.00_-;_-[$€-410]\ * &quot;-&quot;??_-;_-@_-"/>
    <numFmt numFmtId="165" formatCode="&quot;€&quot;\ #,##0.00"/>
  </numFmts>
  <fonts count="13" x14ac:knownFonts="1">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b/>
      <sz val="10"/>
      <name val="Calibri"/>
      <family val="2"/>
      <scheme val="minor"/>
    </font>
    <font>
      <sz val="10"/>
      <name val="Calibri"/>
      <family val="2"/>
      <scheme val="minor"/>
    </font>
    <font>
      <sz val="12"/>
      <color theme="1"/>
      <name val="Calibri"/>
      <family val="2"/>
      <scheme val="minor"/>
    </font>
    <font>
      <sz val="10"/>
      <color rgb="FF333333"/>
      <name val="Calibri"/>
      <family val="2"/>
      <scheme val="minor"/>
    </font>
    <font>
      <b/>
      <sz val="10"/>
      <color rgb="FFFF0000"/>
      <name val="Calibri"/>
      <family val="2"/>
      <scheme val="minor"/>
    </font>
    <font>
      <sz val="9"/>
      <color rgb="FF333333"/>
      <name val="Arial"/>
      <family val="2"/>
    </font>
    <font>
      <sz val="11"/>
      <color theme="1"/>
      <name val="Calibri"/>
      <family val="2"/>
      <scheme val="minor"/>
    </font>
    <font>
      <sz val="10"/>
      <color rgb="FF333333"/>
      <name val="Arial"/>
      <family val="2"/>
    </font>
    <font>
      <sz val="9"/>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3" tint="0.39997558519241921"/>
        <bgColor indexed="64"/>
      </patternFill>
    </fill>
    <fill>
      <patternFill patternType="solid">
        <fgColor theme="7"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3" fontId="10" fillId="0" borderId="0" applyFont="0" applyFill="0" applyBorder="0" applyAlignment="0" applyProtection="0"/>
  </cellStyleXfs>
  <cellXfs count="66">
    <xf numFmtId="0" fontId="0" fillId="0" borderId="0" xfId="0"/>
    <xf numFmtId="0" fontId="3" fillId="0" borderId="0" xfId="0" applyFont="1"/>
    <xf numFmtId="0" fontId="3" fillId="2" borderId="0" xfId="0" applyFont="1" applyFill="1"/>
    <xf numFmtId="0" fontId="3" fillId="0" borderId="0" xfId="0" applyFont="1" applyFill="1" applyBorder="1" applyAlignment="1">
      <alignment horizontal="center" vertical="center"/>
    </xf>
    <xf numFmtId="0" fontId="3"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xf numFmtId="0" fontId="2" fillId="0" borderId="1" xfId="0" applyFont="1" applyFill="1" applyBorder="1" applyAlignment="1">
      <alignment horizontal="center" vertical="center" wrapText="1"/>
    </xf>
    <xf numFmtId="8" fontId="3" fillId="0" borderId="0" xfId="0" applyNumberFormat="1" applyFont="1" applyFill="1" applyBorder="1" applyAlignment="1">
      <alignment horizontal="center" vertical="center" wrapText="1"/>
    </xf>
    <xf numFmtId="14" fontId="3" fillId="0" borderId="0" xfId="0" applyNumberFormat="1" applyFont="1" applyFill="1" applyBorder="1" applyAlignment="1">
      <alignment horizontal="center" vertical="center" wrapText="1"/>
    </xf>
    <xf numFmtId="14" fontId="3" fillId="0" borderId="0" xfId="0" applyNumberFormat="1" applyFont="1" applyFill="1" applyBorder="1" applyAlignment="1">
      <alignment horizontal="center" vertical="center"/>
    </xf>
    <xf numFmtId="164" fontId="3" fillId="0" borderId="0" xfId="0" applyNumberFormat="1" applyFont="1" applyFill="1" applyBorder="1" applyAlignment="1">
      <alignment horizontal="center" vertical="center"/>
    </xf>
    <xf numFmtId="0" fontId="6" fillId="0" borderId="0" xfId="0" applyFont="1" applyAlignment="1">
      <alignment horizontal="center" vertical="center"/>
    </xf>
    <xf numFmtId="0" fontId="5"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14" fontId="3" fillId="3" borderId="1" xfId="0"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4" fontId="3" fillId="3" borderId="1" xfId="0" applyNumberFormat="1" applyFont="1" applyFill="1" applyBorder="1" applyAlignment="1">
      <alignment horizontal="center" vertical="center" wrapText="1"/>
    </xf>
    <xf numFmtId="4" fontId="2" fillId="3"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 xfId="0" applyFont="1" applyFill="1" applyBorder="1" applyAlignment="1">
      <alignment horizontal="center" vertical="center"/>
    </xf>
    <xf numFmtId="49" fontId="7" fillId="3"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xf>
    <xf numFmtId="4" fontId="5" fillId="3" borderId="1" xfId="0" applyNumberFormat="1" applyFont="1" applyFill="1" applyBorder="1" applyAlignment="1">
      <alignment horizontal="center" vertical="center" wrapText="1"/>
    </xf>
    <xf numFmtId="14" fontId="5" fillId="3" borderId="1" xfId="0" applyNumberFormat="1" applyFont="1" applyFill="1" applyBorder="1" applyAlignment="1">
      <alignment horizontal="center" vertical="center"/>
    </xf>
    <xf numFmtId="14" fontId="5" fillId="3" borderId="1"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0" fontId="5" fillId="3" borderId="1" xfId="0" applyFont="1" applyFill="1" applyBorder="1" applyAlignment="1">
      <alignment horizontal="left" vertical="center" wrapText="1"/>
    </xf>
    <xf numFmtId="43" fontId="5" fillId="3" borderId="1" xfId="1" applyFont="1" applyFill="1" applyBorder="1" applyAlignment="1">
      <alignment horizontal="center" vertical="center" wrapText="1"/>
    </xf>
    <xf numFmtId="165" fontId="5" fillId="4"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0" fontId="9" fillId="0" borderId="0" xfId="0" applyFont="1" applyAlignment="1">
      <alignment horizontal="center" vertical="center" wrapText="1"/>
    </xf>
    <xf numFmtId="0" fontId="5"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14" fontId="3" fillId="5"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43" fontId="5" fillId="3" borderId="1" xfId="0" applyNumberFormat="1" applyFont="1" applyFill="1" applyBorder="1" applyAlignment="1">
      <alignment horizontal="center" vertical="center" wrapText="1"/>
    </xf>
    <xf numFmtId="165" fontId="5" fillId="3" borderId="1" xfId="0" applyNumberFormat="1" applyFont="1" applyFill="1" applyBorder="1" applyAlignment="1">
      <alignment horizontal="center" vertical="center" wrapText="1"/>
    </xf>
    <xf numFmtId="8" fontId="5" fillId="3" borderId="1" xfId="0" applyNumberFormat="1" applyFont="1" applyFill="1" applyBorder="1" applyAlignment="1">
      <alignment horizontal="center" vertical="center" wrapText="1"/>
    </xf>
    <xf numFmtId="165" fontId="5" fillId="3" borderId="1" xfId="0" applyNumberFormat="1" applyFont="1" applyFill="1" applyBorder="1" applyAlignment="1">
      <alignment horizontal="right" vertical="center"/>
    </xf>
    <xf numFmtId="0" fontId="2"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cellXfs>
  <cellStyles count="2">
    <cellStyle name="Migliaia" xfId="1" builtinId="3"/>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2"/>
  <sheetViews>
    <sheetView tabSelected="1" zoomScale="68" zoomScaleNormal="68" workbookViewId="0">
      <pane ySplit="7" topLeftCell="A86" activePane="bottomLeft" state="frozen"/>
      <selection pane="bottomLeft" activeCell="R87" sqref="R87"/>
    </sheetView>
  </sheetViews>
  <sheetFormatPr defaultRowHeight="15.75" x14ac:dyDescent="0.2"/>
  <cols>
    <col min="1" max="1" width="15.140625" style="1" customWidth="1"/>
    <col min="2" max="2" width="22.7109375" style="1" customWidth="1"/>
    <col min="3" max="3" width="23.5703125" style="1" customWidth="1"/>
    <col min="4" max="4" width="32.28515625" style="1" customWidth="1"/>
    <col min="5" max="5" width="24.140625" style="1" customWidth="1"/>
    <col min="6" max="6" width="33.85546875" style="1" customWidth="1"/>
    <col min="7" max="7" width="33.7109375" style="1" customWidth="1"/>
    <col min="8" max="8" width="15.85546875" style="1" customWidth="1"/>
    <col min="9" max="9" width="12.7109375" style="1" customWidth="1"/>
    <col min="10" max="10" width="15.7109375" style="1" customWidth="1"/>
    <col min="11" max="11" width="16.28515625" style="6" customWidth="1"/>
    <col min="12" max="12" width="15" style="12" customWidth="1"/>
    <col min="13" max="13" width="32.85546875" style="12" customWidth="1"/>
    <col min="14" max="16384" width="9.140625" style="1"/>
  </cols>
  <sheetData>
    <row r="1" spans="1:13" ht="40.5" customHeight="1" x14ac:dyDescent="0.2">
      <c r="A1" s="53" t="s">
        <v>334</v>
      </c>
      <c r="B1" s="54"/>
      <c r="C1" s="54"/>
      <c r="D1" s="54"/>
      <c r="E1" s="54"/>
      <c r="F1" s="54"/>
      <c r="G1" s="54"/>
      <c r="H1" s="54"/>
      <c r="I1" s="54"/>
      <c r="J1" s="54"/>
      <c r="K1" s="55"/>
    </row>
    <row r="2" spans="1:13" ht="23.25" customHeight="1" x14ac:dyDescent="0.2">
      <c r="A2" s="43"/>
      <c r="B2" s="56" t="s">
        <v>338</v>
      </c>
      <c r="C2" s="56"/>
      <c r="D2" s="57"/>
      <c r="E2" s="58"/>
      <c r="F2" s="58"/>
      <c r="G2" s="58"/>
      <c r="H2" s="58"/>
      <c r="I2" s="58"/>
      <c r="J2" s="58"/>
      <c r="K2" s="59"/>
    </row>
    <row r="3" spans="1:13" ht="21.75" customHeight="1" x14ac:dyDescent="0.2">
      <c r="A3" s="41"/>
      <c r="B3" s="56" t="s">
        <v>339</v>
      </c>
      <c r="C3" s="56"/>
      <c r="D3" s="60"/>
      <c r="E3" s="61"/>
      <c r="F3" s="61"/>
      <c r="G3" s="61"/>
      <c r="H3" s="61"/>
      <c r="I3" s="61"/>
      <c r="J3" s="61"/>
      <c r="K3" s="62"/>
    </row>
    <row r="4" spans="1:13" ht="18.75" customHeight="1" x14ac:dyDescent="0.2">
      <c r="A4" s="42"/>
      <c r="B4" s="56" t="s">
        <v>340</v>
      </c>
      <c r="C4" s="56"/>
      <c r="D4" s="63"/>
      <c r="E4" s="64"/>
      <c r="F4" s="64"/>
      <c r="G4" s="64"/>
      <c r="H4" s="64"/>
      <c r="I4" s="64"/>
      <c r="J4" s="64"/>
      <c r="K4" s="65"/>
    </row>
    <row r="5" spans="1:13" ht="38.25" customHeight="1" x14ac:dyDescent="0.2">
      <c r="A5" s="52" t="s">
        <v>0</v>
      </c>
      <c r="B5" s="52" t="s">
        <v>19</v>
      </c>
      <c r="C5" s="52" t="s">
        <v>6</v>
      </c>
      <c r="D5" s="52" t="s">
        <v>1</v>
      </c>
      <c r="E5" s="52" t="s">
        <v>2</v>
      </c>
      <c r="F5" s="52" t="s">
        <v>20</v>
      </c>
      <c r="G5" s="52" t="s">
        <v>3</v>
      </c>
      <c r="H5" s="52" t="s">
        <v>5</v>
      </c>
      <c r="I5" s="52" t="s">
        <v>4</v>
      </c>
      <c r="J5" s="52"/>
      <c r="K5" s="52" t="s">
        <v>372</v>
      </c>
      <c r="L5" s="1"/>
      <c r="M5" s="1"/>
    </row>
    <row r="6" spans="1:13" ht="38.25" customHeight="1" x14ac:dyDescent="0.2">
      <c r="A6" s="52"/>
      <c r="B6" s="52"/>
      <c r="C6" s="52"/>
      <c r="D6" s="52"/>
      <c r="E6" s="52"/>
      <c r="F6" s="52"/>
      <c r="G6" s="52"/>
      <c r="H6" s="52"/>
      <c r="I6" s="32"/>
      <c r="J6" s="32"/>
      <c r="K6" s="52"/>
      <c r="L6" s="1"/>
      <c r="M6" s="1"/>
    </row>
    <row r="7" spans="1:13" ht="57.75" customHeight="1" x14ac:dyDescent="0.2">
      <c r="A7" s="52"/>
      <c r="B7" s="52"/>
      <c r="C7" s="52"/>
      <c r="D7" s="52"/>
      <c r="E7" s="52"/>
      <c r="F7" s="52"/>
      <c r="G7" s="52"/>
      <c r="H7" s="52"/>
      <c r="I7" s="7" t="s">
        <v>22</v>
      </c>
      <c r="J7" s="7" t="s">
        <v>23</v>
      </c>
      <c r="K7" s="52"/>
      <c r="L7" s="1"/>
      <c r="M7" s="1"/>
    </row>
    <row r="8" spans="1:13" ht="156.75" customHeight="1" x14ac:dyDescent="0.2">
      <c r="A8" s="40" t="s">
        <v>356</v>
      </c>
      <c r="B8" s="39" t="s">
        <v>18</v>
      </c>
      <c r="C8" s="40" t="s">
        <v>9</v>
      </c>
      <c r="D8" s="40" t="s">
        <v>357</v>
      </c>
      <c r="E8" s="40" t="s">
        <v>352</v>
      </c>
      <c r="F8" s="40"/>
      <c r="G8" s="44"/>
      <c r="H8" s="44"/>
      <c r="I8" s="45"/>
      <c r="J8" s="45"/>
      <c r="K8" s="39">
        <v>0</v>
      </c>
      <c r="L8" s="1"/>
      <c r="M8" s="1"/>
    </row>
    <row r="9" spans="1:13" ht="109.5" customHeight="1" x14ac:dyDescent="0.2">
      <c r="A9" s="40" t="s">
        <v>354</v>
      </c>
      <c r="B9" s="39" t="s">
        <v>18</v>
      </c>
      <c r="C9" s="40" t="s">
        <v>9</v>
      </c>
      <c r="D9" s="40" t="s">
        <v>355</v>
      </c>
      <c r="E9" s="40" t="s">
        <v>270</v>
      </c>
      <c r="F9" s="40" t="s">
        <v>360</v>
      </c>
      <c r="G9" s="40" t="s">
        <v>360</v>
      </c>
      <c r="H9" s="40">
        <v>4706.1000000000004</v>
      </c>
      <c r="I9" s="45">
        <v>43363</v>
      </c>
      <c r="J9" s="45">
        <v>43363</v>
      </c>
      <c r="K9" s="39">
        <v>0</v>
      </c>
      <c r="L9" s="1"/>
      <c r="M9" s="1"/>
    </row>
    <row r="10" spans="1:13" ht="221.25" customHeight="1" x14ac:dyDescent="0.2">
      <c r="A10" s="40" t="s">
        <v>353</v>
      </c>
      <c r="B10" s="39" t="s">
        <v>18</v>
      </c>
      <c r="C10" s="40" t="s">
        <v>120</v>
      </c>
      <c r="D10" s="40" t="s">
        <v>351</v>
      </c>
      <c r="E10" s="40" t="s">
        <v>352</v>
      </c>
      <c r="F10" s="40" t="s">
        <v>364</v>
      </c>
      <c r="G10" s="40" t="s">
        <v>363</v>
      </c>
      <c r="H10" s="40">
        <v>970</v>
      </c>
      <c r="I10" s="45">
        <v>43346</v>
      </c>
      <c r="J10" s="45"/>
      <c r="K10" s="39">
        <v>0</v>
      </c>
      <c r="L10" s="1"/>
      <c r="M10" s="1"/>
    </row>
    <row r="11" spans="1:13" ht="293.25" customHeight="1" x14ac:dyDescent="0.2">
      <c r="A11" s="40" t="s">
        <v>350</v>
      </c>
      <c r="B11" s="39" t="s">
        <v>18</v>
      </c>
      <c r="C11" s="40" t="s">
        <v>227</v>
      </c>
      <c r="D11" s="40" t="s">
        <v>351</v>
      </c>
      <c r="E11" s="40" t="s">
        <v>352</v>
      </c>
      <c r="F11" s="40" t="s">
        <v>365</v>
      </c>
      <c r="G11" s="40" t="s">
        <v>366</v>
      </c>
      <c r="H11" s="40">
        <v>3000</v>
      </c>
      <c r="I11" s="45">
        <v>43305</v>
      </c>
      <c r="J11" s="45"/>
      <c r="K11" s="39">
        <v>0</v>
      </c>
      <c r="L11" s="1"/>
      <c r="M11" s="1"/>
    </row>
    <row r="12" spans="1:13" ht="214.5" customHeight="1" x14ac:dyDescent="0.2">
      <c r="A12" s="40" t="s">
        <v>348</v>
      </c>
      <c r="B12" s="39" t="s">
        <v>18</v>
      </c>
      <c r="C12" s="40" t="s">
        <v>9</v>
      </c>
      <c r="D12" s="40" t="s">
        <v>349</v>
      </c>
      <c r="E12" s="40" t="s">
        <v>337</v>
      </c>
      <c r="F12" s="40" t="s">
        <v>359</v>
      </c>
      <c r="G12" s="40" t="s">
        <v>359</v>
      </c>
      <c r="H12" s="40">
        <v>4002.36</v>
      </c>
      <c r="I12" s="45">
        <v>43305</v>
      </c>
      <c r="J12" s="45">
        <v>44400</v>
      </c>
      <c r="K12" s="40">
        <v>0</v>
      </c>
      <c r="L12" s="1"/>
      <c r="M12" s="1"/>
    </row>
    <row r="13" spans="1:13" ht="120.75" customHeight="1" x14ac:dyDescent="0.2">
      <c r="A13" s="40" t="s">
        <v>346</v>
      </c>
      <c r="B13" s="39" t="s">
        <v>18</v>
      </c>
      <c r="C13" s="40" t="s">
        <v>9</v>
      </c>
      <c r="D13" s="40" t="s">
        <v>347</v>
      </c>
      <c r="E13" s="40" t="s">
        <v>337</v>
      </c>
      <c r="F13" s="40" t="s">
        <v>358</v>
      </c>
      <c r="G13" s="40" t="s">
        <v>358</v>
      </c>
      <c r="H13" s="40">
        <v>286.89</v>
      </c>
      <c r="I13" s="45">
        <v>43374</v>
      </c>
      <c r="J13" s="45">
        <v>43465</v>
      </c>
      <c r="K13" s="40">
        <v>0</v>
      </c>
      <c r="L13" s="1"/>
      <c r="M13" s="1"/>
    </row>
    <row r="14" spans="1:13" ht="109.5" customHeight="1" x14ac:dyDescent="0.2">
      <c r="A14" s="40" t="s">
        <v>343</v>
      </c>
      <c r="B14" s="39" t="s">
        <v>18</v>
      </c>
      <c r="C14" s="40" t="s">
        <v>9</v>
      </c>
      <c r="D14" s="40" t="s">
        <v>344</v>
      </c>
      <c r="E14" s="39" t="s">
        <v>270</v>
      </c>
      <c r="F14" s="40" t="s">
        <v>345</v>
      </c>
      <c r="G14" s="40" t="s">
        <v>345</v>
      </c>
      <c r="H14" s="39" t="s">
        <v>367</v>
      </c>
      <c r="I14" s="45">
        <v>43285</v>
      </c>
      <c r="J14" s="45">
        <v>43285</v>
      </c>
      <c r="K14" s="40">
        <v>8383.44</v>
      </c>
      <c r="L14" s="1"/>
      <c r="M14" s="1"/>
    </row>
    <row r="15" spans="1:13" ht="117" customHeight="1" x14ac:dyDescent="0.2">
      <c r="A15" s="40" t="s">
        <v>335</v>
      </c>
      <c r="B15" s="39" t="s">
        <v>18</v>
      </c>
      <c r="C15" s="40" t="s">
        <v>227</v>
      </c>
      <c r="D15" s="40" t="s">
        <v>336</v>
      </c>
      <c r="E15" s="40" t="s">
        <v>337</v>
      </c>
      <c r="F15" s="40" t="s">
        <v>341</v>
      </c>
      <c r="G15" s="40" t="s">
        <v>341</v>
      </c>
      <c r="H15" s="40">
        <v>4394.9799999999996</v>
      </c>
      <c r="I15" s="45">
        <v>43282</v>
      </c>
      <c r="J15" s="45">
        <v>44377</v>
      </c>
      <c r="K15" s="40">
        <v>0</v>
      </c>
      <c r="L15" s="1"/>
      <c r="M15" s="1"/>
    </row>
    <row r="16" spans="1:13" ht="409.6" customHeight="1" x14ac:dyDescent="0.2">
      <c r="A16" s="33" t="s">
        <v>243</v>
      </c>
      <c r="B16" s="34" t="s">
        <v>17</v>
      </c>
      <c r="C16" s="34" t="s">
        <v>12</v>
      </c>
      <c r="D16" s="33" t="s">
        <v>290</v>
      </c>
      <c r="E16" s="34" t="s">
        <v>11</v>
      </c>
      <c r="F16" s="33" t="s">
        <v>293</v>
      </c>
      <c r="G16" s="33" t="s">
        <v>292</v>
      </c>
      <c r="H16" s="33">
        <v>54929</v>
      </c>
      <c r="I16" s="36">
        <v>43259</v>
      </c>
      <c r="J16" s="36">
        <v>43381</v>
      </c>
      <c r="K16" s="33">
        <v>10985.8</v>
      </c>
      <c r="L16" s="1"/>
      <c r="M16" s="1"/>
    </row>
    <row r="17" spans="1:13" ht="218.25" customHeight="1" x14ac:dyDescent="0.2">
      <c r="A17" s="33" t="s">
        <v>289</v>
      </c>
      <c r="B17" s="34" t="s">
        <v>18</v>
      </c>
      <c r="C17" s="34" t="s">
        <v>120</v>
      </c>
      <c r="D17" s="33" t="s">
        <v>288</v>
      </c>
      <c r="E17" s="34" t="s">
        <v>11</v>
      </c>
      <c r="F17" s="33" t="s">
        <v>294</v>
      </c>
      <c r="G17" s="33" t="s">
        <v>295</v>
      </c>
      <c r="H17" s="33">
        <v>4186</v>
      </c>
      <c r="I17" s="36">
        <v>43256</v>
      </c>
      <c r="J17" s="36"/>
      <c r="K17" s="33">
        <v>0</v>
      </c>
      <c r="L17" s="1"/>
      <c r="M17" s="1"/>
    </row>
    <row r="18" spans="1:13" ht="148.5" customHeight="1" x14ac:dyDescent="0.2">
      <c r="A18" s="33" t="s">
        <v>287</v>
      </c>
      <c r="B18" s="34" t="s">
        <v>18</v>
      </c>
      <c r="C18" s="34" t="s">
        <v>227</v>
      </c>
      <c r="D18" s="33" t="s">
        <v>286</v>
      </c>
      <c r="E18" s="34" t="s">
        <v>270</v>
      </c>
      <c r="F18" s="33" t="s">
        <v>296</v>
      </c>
      <c r="G18" s="33" t="s">
        <v>297</v>
      </c>
      <c r="H18" s="33">
        <v>784</v>
      </c>
      <c r="I18" s="36">
        <v>43256</v>
      </c>
      <c r="J18" s="36">
        <v>43621</v>
      </c>
      <c r="K18" s="33">
        <f>H18</f>
        <v>784</v>
      </c>
      <c r="L18" s="1"/>
      <c r="M18" s="1"/>
    </row>
    <row r="19" spans="1:13" ht="192" customHeight="1" x14ac:dyDescent="0.2">
      <c r="A19" s="33" t="s">
        <v>285</v>
      </c>
      <c r="B19" s="34" t="s">
        <v>18</v>
      </c>
      <c r="C19" s="34" t="s">
        <v>227</v>
      </c>
      <c r="D19" s="38" t="s">
        <v>284</v>
      </c>
      <c r="E19" s="34" t="s">
        <v>270</v>
      </c>
      <c r="F19" s="33" t="s">
        <v>298</v>
      </c>
      <c r="G19" s="33" t="s">
        <v>298</v>
      </c>
      <c r="H19" s="33">
        <v>231.5</v>
      </c>
      <c r="I19" s="36">
        <v>43250</v>
      </c>
      <c r="J19" s="36">
        <v>43250</v>
      </c>
      <c r="K19" s="33">
        <v>163.77000000000001</v>
      </c>
      <c r="L19" s="1"/>
      <c r="M19" s="1"/>
    </row>
    <row r="20" spans="1:13" ht="150" customHeight="1" x14ac:dyDescent="0.2">
      <c r="A20" s="33" t="s">
        <v>283</v>
      </c>
      <c r="B20" s="34" t="s">
        <v>18</v>
      </c>
      <c r="C20" s="34" t="s">
        <v>227</v>
      </c>
      <c r="D20" s="33" t="s">
        <v>282</v>
      </c>
      <c r="E20" s="34" t="s">
        <v>270</v>
      </c>
      <c r="F20" s="33" t="s">
        <v>299</v>
      </c>
      <c r="G20" s="33" t="s">
        <v>299</v>
      </c>
      <c r="H20" s="33">
        <v>5500</v>
      </c>
      <c r="I20" s="36">
        <v>43248</v>
      </c>
      <c r="J20" s="36">
        <v>43613</v>
      </c>
      <c r="K20" s="33">
        <f>H20</f>
        <v>5500</v>
      </c>
      <c r="L20" s="1"/>
      <c r="M20" s="1"/>
    </row>
    <row r="21" spans="1:13" ht="118.5" customHeight="1" x14ac:dyDescent="0.2">
      <c r="A21" s="33" t="s">
        <v>281</v>
      </c>
      <c r="B21" s="34" t="s">
        <v>18</v>
      </c>
      <c r="C21" s="34" t="s">
        <v>227</v>
      </c>
      <c r="D21" s="33" t="s">
        <v>280</v>
      </c>
      <c r="E21" s="34" t="s">
        <v>270</v>
      </c>
      <c r="F21" s="33" t="s">
        <v>300</v>
      </c>
      <c r="G21" s="33" t="s">
        <v>300</v>
      </c>
      <c r="H21" s="33">
        <v>91.2</v>
      </c>
      <c r="I21" s="36">
        <v>43244</v>
      </c>
      <c r="J21" s="36">
        <v>43244</v>
      </c>
      <c r="K21" s="33">
        <f>H21</f>
        <v>91.2</v>
      </c>
      <c r="L21" s="1"/>
      <c r="M21" s="1"/>
    </row>
    <row r="22" spans="1:13" ht="150" customHeight="1" x14ac:dyDescent="0.2">
      <c r="A22" s="33" t="s">
        <v>279</v>
      </c>
      <c r="B22" s="34" t="s">
        <v>18</v>
      </c>
      <c r="C22" s="34" t="s">
        <v>227</v>
      </c>
      <c r="D22" s="33" t="s">
        <v>278</v>
      </c>
      <c r="E22" s="34" t="s">
        <v>270</v>
      </c>
      <c r="F22" s="33" t="s">
        <v>301</v>
      </c>
      <c r="G22" s="33" t="s">
        <v>301</v>
      </c>
      <c r="H22" s="33">
        <v>85.27</v>
      </c>
      <c r="I22" s="36">
        <v>43244</v>
      </c>
      <c r="J22" s="36">
        <v>43975</v>
      </c>
      <c r="K22" s="33">
        <v>35.28</v>
      </c>
      <c r="L22" s="1"/>
      <c r="M22" s="1"/>
    </row>
    <row r="23" spans="1:13" ht="180" customHeight="1" x14ac:dyDescent="0.2">
      <c r="A23" s="33" t="s">
        <v>277</v>
      </c>
      <c r="B23" s="34" t="s">
        <v>18</v>
      </c>
      <c r="C23" s="34" t="s">
        <v>227</v>
      </c>
      <c r="D23" s="33" t="s">
        <v>276</v>
      </c>
      <c r="E23" s="34" t="s">
        <v>270</v>
      </c>
      <c r="F23" s="33" t="s">
        <v>301</v>
      </c>
      <c r="G23" s="33" t="s">
        <v>301</v>
      </c>
      <c r="H23" s="37">
        <v>3688.5</v>
      </c>
      <c r="I23" s="36">
        <v>43244</v>
      </c>
      <c r="J23" s="36">
        <v>43975</v>
      </c>
      <c r="K23" s="33">
        <v>0</v>
      </c>
      <c r="L23" s="1"/>
      <c r="M23" s="1"/>
    </row>
    <row r="24" spans="1:13" ht="272.25" customHeight="1" x14ac:dyDescent="0.2">
      <c r="A24" s="33" t="s">
        <v>275</v>
      </c>
      <c r="B24" s="34" t="s">
        <v>18</v>
      </c>
      <c r="C24" s="34" t="s">
        <v>120</v>
      </c>
      <c r="D24" s="33" t="s">
        <v>291</v>
      </c>
      <c r="E24" s="34" t="s">
        <v>11</v>
      </c>
      <c r="F24" s="33" t="s">
        <v>302</v>
      </c>
      <c r="G24" s="33" t="s">
        <v>303</v>
      </c>
      <c r="H24" s="37">
        <v>2974.4</v>
      </c>
      <c r="I24" s="36">
        <v>43224</v>
      </c>
      <c r="J24" s="36"/>
      <c r="K24" s="33">
        <v>0</v>
      </c>
      <c r="L24" s="1"/>
      <c r="M24" s="1"/>
    </row>
    <row r="25" spans="1:13" ht="93.75" customHeight="1" x14ac:dyDescent="0.2">
      <c r="A25" s="33" t="s">
        <v>274</v>
      </c>
      <c r="B25" s="34" t="s">
        <v>18</v>
      </c>
      <c r="C25" s="34" t="s">
        <v>227</v>
      </c>
      <c r="D25" s="33" t="s">
        <v>271</v>
      </c>
      <c r="E25" s="34" t="s">
        <v>10</v>
      </c>
      <c r="F25" s="33" t="s">
        <v>272</v>
      </c>
      <c r="G25" s="33" t="s">
        <v>272</v>
      </c>
      <c r="H25" s="37">
        <v>598</v>
      </c>
      <c r="I25" s="36">
        <v>43217</v>
      </c>
      <c r="J25" s="36" t="s">
        <v>273</v>
      </c>
      <c r="K25" s="33">
        <v>0</v>
      </c>
      <c r="L25" s="1"/>
      <c r="M25" s="1"/>
    </row>
    <row r="26" spans="1:13" ht="95.25" customHeight="1" x14ac:dyDescent="0.2">
      <c r="A26" s="33" t="s">
        <v>268</v>
      </c>
      <c r="B26" s="34" t="s">
        <v>18</v>
      </c>
      <c r="C26" s="34" t="s">
        <v>227</v>
      </c>
      <c r="D26" s="33" t="s">
        <v>269</v>
      </c>
      <c r="E26" s="34" t="s">
        <v>270</v>
      </c>
      <c r="F26" s="33" t="s">
        <v>304</v>
      </c>
      <c r="G26" s="33" t="s">
        <v>304</v>
      </c>
      <c r="H26" s="33">
        <v>827.76</v>
      </c>
      <c r="I26" s="36">
        <v>43195</v>
      </c>
      <c r="J26" s="36">
        <v>43195</v>
      </c>
      <c r="K26" s="33">
        <f>H26</f>
        <v>827.76</v>
      </c>
      <c r="L26" s="1"/>
      <c r="M26" s="1"/>
    </row>
    <row r="27" spans="1:13" ht="297.75" customHeight="1" x14ac:dyDescent="0.2">
      <c r="A27" s="33" t="s">
        <v>266</v>
      </c>
      <c r="B27" s="34" t="s">
        <v>18</v>
      </c>
      <c r="C27" s="34" t="s">
        <v>9</v>
      </c>
      <c r="D27" s="33" t="s">
        <v>267</v>
      </c>
      <c r="E27" s="34" t="s">
        <v>11</v>
      </c>
      <c r="F27" s="33" t="s">
        <v>306</v>
      </c>
      <c r="G27" s="33" t="s">
        <v>305</v>
      </c>
      <c r="H27" s="33">
        <v>4160</v>
      </c>
      <c r="I27" s="36">
        <v>43195</v>
      </c>
      <c r="J27" s="36"/>
      <c r="K27" s="33">
        <v>0</v>
      </c>
      <c r="L27" s="1"/>
      <c r="M27" s="1"/>
    </row>
    <row r="28" spans="1:13" ht="144.75" customHeight="1" x14ac:dyDescent="0.2">
      <c r="A28" s="33" t="s">
        <v>263</v>
      </c>
      <c r="B28" s="34" t="s">
        <v>18</v>
      </c>
      <c r="C28" s="34" t="s">
        <v>12</v>
      </c>
      <c r="D28" s="33" t="s">
        <v>262</v>
      </c>
      <c r="E28" s="34" t="s">
        <v>259</v>
      </c>
      <c r="F28" s="33" t="s">
        <v>265</v>
      </c>
      <c r="G28" s="33" t="s">
        <v>265</v>
      </c>
      <c r="H28" s="35">
        <v>15000</v>
      </c>
      <c r="I28" s="36">
        <v>43195</v>
      </c>
      <c r="J28" s="36">
        <v>43195</v>
      </c>
      <c r="K28" s="33">
        <v>0</v>
      </c>
      <c r="L28" s="1"/>
      <c r="M28" s="1"/>
    </row>
    <row r="29" spans="1:13" ht="144.75" customHeight="1" x14ac:dyDescent="0.2">
      <c r="A29" s="33" t="s">
        <v>258</v>
      </c>
      <c r="B29" s="34" t="s">
        <v>18</v>
      </c>
      <c r="C29" s="34" t="s">
        <v>12</v>
      </c>
      <c r="D29" s="33" t="s">
        <v>260</v>
      </c>
      <c r="E29" s="34" t="s">
        <v>259</v>
      </c>
      <c r="F29" s="33" t="s">
        <v>264</v>
      </c>
      <c r="G29" s="33" t="s">
        <v>261</v>
      </c>
      <c r="H29" s="35">
        <v>15000</v>
      </c>
      <c r="I29" s="36">
        <v>43195</v>
      </c>
      <c r="J29" s="36">
        <v>43286</v>
      </c>
      <c r="K29" s="33">
        <v>0</v>
      </c>
      <c r="L29" s="1"/>
      <c r="M29" s="1"/>
    </row>
    <row r="30" spans="1:13" ht="158.25" customHeight="1" x14ac:dyDescent="0.2">
      <c r="A30" s="33" t="s">
        <v>254</v>
      </c>
      <c r="B30" s="34" t="s">
        <v>18</v>
      </c>
      <c r="C30" s="34" t="s">
        <v>9</v>
      </c>
      <c r="D30" s="33" t="s">
        <v>255</v>
      </c>
      <c r="E30" s="34" t="s">
        <v>256</v>
      </c>
      <c r="F30" s="46" t="s">
        <v>371</v>
      </c>
      <c r="G30" s="34" t="s">
        <v>370</v>
      </c>
      <c r="H30" s="34">
        <v>10500</v>
      </c>
      <c r="I30" s="47">
        <v>43312</v>
      </c>
      <c r="J30" s="47">
        <v>43676</v>
      </c>
      <c r="K30" s="34">
        <v>0</v>
      </c>
      <c r="L30" s="1"/>
      <c r="M30" s="1"/>
    </row>
    <row r="31" spans="1:13" ht="268.5" customHeight="1" x14ac:dyDescent="0.2">
      <c r="A31" s="16" t="s">
        <v>247</v>
      </c>
      <c r="B31" s="13" t="s">
        <v>18</v>
      </c>
      <c r="C31" s="13" t="s">
        <v>9</v>
      </c>
      <c r="D31" s="16" t="s">
        <v>248</v>
      </c>
      <c r="E31" s="13" t="s">
        <v>233</v>
      </c>
      <c r="F31" s="13" t="s">
        <v>368</v>
      </c>
      <c r="G31" s="13" t="s">
        <v>361</v>
      </c>
      <c r="H31" s="13">
        <v>13500</v>
      </c>
      <c r="I31" s="27">
        <v>43314</v>
      </c>
      <c r="J31" s="27">
        <v>44410</v>
      </c>
      <c r="K31" s="13">
        <v>0</v>
      </c>
      <c r="L31" s="1"/>
      <c r="M31" s="1"/>
    </row>
    <row r="32" spans="1:13" ht="261" customHeight="1" x14ac:dyDescent="0.2">
      <c r="A32" s="16" t="s">
        <v>246</v>
      </c>
      <c r="B32" s="13" t="s">
        <v>18</v>
      </c>
      <c r="C32" s="13" t="s">
        <v>9</v>
      </c>
      <c r="D32" s="16" t="s">
        <v>342</v>
      </c>
      <c r="E32" s="13" t="s">
        <v>233</v>
      </c>
      <c r="F32" s="13" t="s">
        <v>369</v>
      </c>
      <c r="G32" s="13" t="s">
        <v>362</v>
      </c>
      <c r="H32" s="13">
        <v>77880</v>
      </c>
      <c r="I32" s="27">
        <v>43369</v>
      </c>
      <c r="J32" s="27">
        <v>43465</v>
      </c>
      <c r="K32" s="13">
        <v>0</v>
      </c>
      <c r="L32" s="1"/>
      <c r="M32" s="1"/>
    </row>
    <row r="33" spans="1:13" ht="184.5" customHeight="1" x14ac:dyDescent="0.2">
      <c r="A33" s="16" t="s">
        <v>244</v>
      </c>
      <c r="B33" s="13" t="s">
        <v>34</v>
      </c>
      <c r="C33" s="13" t="s">
        <v>153</v>
      </c>
      <c r="D33" s="16" t="s">
        <v>245</v>
      </c>
      <c r="E33" s="13" t="s">
        <v>155</v>
      </c>
      <c r="F33" s="16"/>
      <c r="G33" s="16"/>
      <c r="H33" s="13"/>
      <c r="I33" s="13"/>
      <c r="J33" s="16"/>
      <c r="K33" s="13"/>
      <c r="L33" s="1"/>
      <c r="M33" s="1"/>
    </row>
    <row r="34" spans="1:13" ht="193.5" customHeight="1" x14ac:dyDescent="0.2">
      <c r="A34" s="16" t="s">
        <v>243</v>
      </c>
      <c r="B34" s="13" t="s">
        <v>17</v>
      </c>
      <c r="C34" s="13" t="s">
        <v>12</v>
      </c>
      <c r="D34" s="16" t="s">
        <v>373</v>
      </c>
      <c r="E34" s="13" t="s">
        <v>233</v>
      </c>
      <c r="F34" s="16"/>
      <c r="G34" s="16"/>
      <c r="H34" s="16"/>
      <c r="I34" s="13"/>
      <c r="J34" s="13"/>
      <c r="K34" s="16"/>
      <c r="L34" s="1"/>
      <c r="M34" s="1"/>
    </row>
    <row r="35" spans="1:13" ht="188.25" customHeight="1" x14ac:dyDescent="0.2">
      <c r="A35" s="16" t="s">
        <v>240</v>
      </c>
      <c r="B35" s="13" t="s">
        <v>18</v>
      </c>
      <c r="C35" s="13" t="s">
        <v>227</v>
      </c>
      <c r="D35" s="16" t="s">
        <v>242</v>
      </c>
      <c r="E35" s="13" t="s">
        <v>241</v>
      </c>
      <c r="F35" s="16" t="s">
        <v>253</v>
      </c>
      <c r="G35" s="16" t="s">
        <v>253</v>
      </c>
      <c r="H35" s="16">
        <v>200</v>
      </c>
      <c r="I35" s="27">
        <v>43187</v>
      </c>
      <c r="J35" s="27">
        <v>43187</v>
      </c>
      <c r="K35" s="16">
        <v>200</v>
      </c>
      <c r="L35" s="1"/>
      <c r="M35" s="1"/>
    </row>
    <row r="36" spans="1:13" ht="137.25" customHeight="1" x14ac:dyDescent="0.2">
      <c r="A36" s="16" t="s">
        <v>238</v>
      </c>
      <c r="B36" s="13" t="s">
        <v>18</v>
      </c>
      <c r="C36" s="13" t="s">
        <v>227</v>
      </c>
      <c r="D36" s="16" t="s">
        <v>257</v>
      </c>
      <c r="E36" s="13" t="s">
        <v>10</v>
      </c>
      <c r="F36" s="16" t="s">
        <v>239</v>
      </c>
      <c r="G36" s="16" t="s">
        <v>239</v>
      </c>
      <c r="H36" s="16">
        <v>217.8</v>
      </c>
      <c r="I36" s="27">
        <v>43187</v>
      </c>
      <c r="J36" s="27">
        <v>43187</v>
      </c>
      <c r="K36" s="16">
        <f>H36</f>
        <v>217.8</v>
      </c>
      <c r="L36" s="1"/>
      <c r="M36" s="1"/>
    </row>
    <row r="37" spans="1:13" ht="208.5" customHeight="1" x14ac:dyDescent="0.2">
      <c r="A37" s="16" t="s">
        <v>235</v>
      </c>
      <c r="B37" s="13" t="s">
        <v>18</v>
      </c>
      <c r="C37" s="13" t="s">
        <v>227</v>
      </c>
      <c r="D37" s="16" t="s">
        <v>236</v>
      </c>
      <c r="E37" s="13" t="s">
        <v>10</v>
      </c>
      <c r="F37" s="16" t="s">
        <v>237</v>
      </c>
      <c r="G37" s="16" t="s">
        <v>237</v>
      </c>
      <c r="H37" s="16">
        <v>282</v>
      </c>
      <c r="I37" s="27">
        <v>43179</v>
      </c>
      <c r="J37" s="27">
        <v>43179</v>
      </c>
      <c r="K37" s="16">
        <v>282</v>
      </c>
      <c r="L37" s="1"/>
      <c r="M37" s="1"/>
    </row>
    <row r="38" spans="1:13" ht="409.5" customHeight="1" x14ac:dyDescent="0.2">
      <c r="A38" s="16" t="s">
        <v>231</v>
      </c>
      <c r="B38" s="13" t="s">
        <v>18</v>
      </c>
      <c r="C38" s="13" t="s">
        <v>120</v>
      </c>
      <c r="D38" s="16" t="s">
        <v>232</v>
      </c>
      <c r="E38" s="13" t="s">
        <v>233</v>
      </c>
      <c r="F38" s="16" t="s">
        <v>307</v>
      </c>
      <c r="G38" s="16" t="s">
        <v>234</v>
      </c>
      <c r="H38" s="13">
        <v>3800</v>
      </c>
      <c r="I38" s="17">
        <v>43171</v>
      </c>
      <c r="J38" s="17"/>
      <c r="K38" s="16">
        <v>0</v>
      </c>
      <c r="L38" s="1"/>
      <c r="M38" s="1"/>
    </row>
    <row r="39" spans="1:13" ht="279.75" customHeight="1" x14ac:dyDescent="0.2">
      <c r="A39" s="16" t="s">
        <v>226</v>
      </c>
      <c r="B39" s="13" t="s">
        <v>18</v>
      </c>
      <c r="C39" s="13" t="s">
        <v>227</v>
      </c>
      <c r="D39" s="16" t="s">
        <v>228</v>
      </c>
      <c r="E39" s="13" t="s">
        <v>10</v>
      </c>
      <c r="F39" s="16" t="s">
        <v>229</v>
      </c>
      <c r="G39" s="16" t="s">
        <v>230</v>
      </c>
      <c r="H39" s="13">
        <v>1500</v>
      </c>
      <c r="I39" s="17">
        <v>43164</v>
      </c>
      <c r="J39" s="17">
        <v>43164</v>
      </c>
      <c r="K39" s="13">
        <f t="shared" ref="K39:K44" si="0">H39</f>
        <v>1500</v>
      </c>
      <c r="L39" s="1"/>
      <c r="M39" s="1"/>
    </row>
    <row r="40" spans="1:13" ht="173.25" customHeight="1" x14ac:dyDescent="0.2">
      <c r="A40" s="16" t="s">
        <v>219</v>
      </c>
      <c r="B40" s="13" t="s">
        <v>18</v>
      </c>
      <c r="C40" s="13" t="s">
        <v>9</v>
      </c>
      <c r="D40" s="16" t="s">
        <v>220</v>
      </c>
      <c r="E40" s="13" t="s">
        <v>10</v>
      </c>
      <c r="F40" s="16" t="s">
        <v>222</v>
      </c>
      <c r="G40" s="16" t="s">
        <v>222</v>
      </c>
      <c r="H40" s="30">
        <v>1400</v>
      </c>
      <c r="I40" s="17">
        <v>43159</v>
      </c>
      <c r="J40" s="17">
        <v>43159</v>
      </c>
      <c r="K40" s="48">
        <f t="shared" si="0"/>
        <v>1400</v>
      </c>
      <c r="L40" s="1"/>
      <c r="M40" s="1"/>
    </row>
    <row r="41" spans="1:13" ht="366.75" customHeight="1" x14ac:dyDescent="0.2">
      <c r="A41" s="16" t="s">
        <v>218</v>
      </c>
      <c r="B41" s="13" t="s">
        <v>18</v>
      </c>
      <c r="C41" s="13" t="s">
        <v>120</v>
      </c>
      <c r="D41" s="16" t="s">
        <v>217</v>
      </c>
      <c r="E41" s="13" t="s">
        <v>10</v>
      </c>
      <c r="F41" s="16" t="s">
        <v>221</v>
      </c>
      <c r="G41" s="16" t="s">
        <v>221</v>
      </c>
      <c r="H41" s="30">
        <v>679.8</v>
      </c>
      <c r="I41" s="17">
        <v>43151</v>
      </c>
      <c r="J41" s="17">
        <v>43151</v>
      </c>
      <c r="K41" s="48">
        <f t="shared" si="0"/>
        <v>679.8</v>
      </c>
      <c r="L41" s="1"/>
      <c r="M41" s="1"/>
    </row>
    <row r="42" spans="1:13" ht="123" customHeight="1" x14ac:dyDescent="0.2">
      <c r="A42" s="16" t="s">
        <v>216</v>
      </c>
      <c r="B42" s="13" t="s">
        <v>18</v>
      </c>
      <c r="C42" s="13" t="s">
        <v>120</v>
      </c>
      <c r="D42" s="16" t="s">
        <v>217</v>
      </c>
      <c r="E42" s="13" t="s">
        <v>10</v>
      </c>
      <c r="F42" s="16" t="s">
        <v>210</v>
      </c>
      <c r="G42" s="16" t="s">
        <v>210</v>
      </c>
      <c r="H42" s="13">
        <v>960</v>
      </c>
      <c r="I42" s="17">
        <v>43151</v>
      </c>
      <c r="J42" s="17">
        <v>43151</v>
      </c>
      <c r="K42" s="13">
        <f t="shared" si="0"/>
        <v>960</v>
      </c>
      <c r="L42" s="1"/>
      <c r="M42" s="1"/>
    </row>
    <row r="43" spans="1:13" ht="141" customHeight="1" x14ac:dyDescent="0.2">
      <c r="A43" s="16" t="s">
        <v>215</v>
      </c>
      <c r="B43" s="13" t="s">
        <v>18</v>
      </c>
      <c r="C43" s="13" t="s">
        <v>120</v>
      </c>
      <c r="D43" s="16" t="s">
        <v>217</v>
      </c>
      <c r="E43" s="13" t="s">
        <v>10</v>
      </c>
      <c r="F43" s="16" t="s">
        <v>308</v>
      </c>
      <c r="G43" s="16" t="s">
        <v>308</v>
      </c>
      <c r="H43" s="13">
        <v>4657.78</v>
      </c>
      <c r="I43" s="17">
        <v>43151</v>
      </c>
      <c r="J43" s="17">
        <v>43151</v>
      </c>
      <c r="K43" s="13">
        <f t="shared" si="0"/>
        <v>4657.78</v>
      </c>
      <c r="L43" s="1"/>
      <c r="M43" s="1"/>
    </row>
    <row r="44" spans="1:13" ht="129.75" customHeight="1" x14ac:dyDescent="0.2">
      <c r="A44" s="16" t="s">
        <v>214</v>
      </c>
      <c r="B44" s="13" t="s">
        <v>18</v>
      </c>
      <c r="C44" s="13" t="s">
        <v>120</v>
      </c>
      <c r="D44" s="16" t="s">
        <v>217</v>
      </c>
      <c r="E44" s="13" t="s">
        <v>10</v>
      </c>
      <c r="F44" s="16" t="s">
        <v>170</v>
      </c>
      <c r="G44" s="16" t="s">
        <v>170</v>
      </c>
      <c r="H44" s="19">
        <v>2200</v>
      </c>
      <c r="I44" s="17">
        <v>43151</v>
      </c>
      <c r="J44" s="17">
        <v>43151</v>
      </c>
      <c r="K44" s="19">
        <f t="shared" si="0"/>
        <v>2200</v>
      </c>
      <c r="L44" s="1"/>
      <c r="M44" s="1"/>
    </row>
    <row r="45" spans="1:13" ht="140.25" customHeight="1" x14ac:dyDescent="0.2">
      <c r="A45" s="16" t="s">
        <v>212</v>
      </c>
      <c r="B45" s="13" t="s">
        <v>18</v>
      </c>
      <c r="C45" s="13" t="s">
        <v>9</v>
      </c>
      <c r="D45" s="16" t="s">
        <v>213</v>
      </c>
      <c r="E45" s="13" t="s">
        <v>10</v>
      </c>
      <c r="F45" s="16" t="s">
        <v>56</v>
      </c>
      <c r="G45" s="16" t="s">
        <v>56</v>
      </c>
      <c r="H45" s="19">
        <v>2808</v>
      </c>
      <c r="I45" s="17">
        <v>43144</v>
      </c>
      <c r="J45" s="17">
        <v>43465</v>
      </c>
      <c r="K45" s="16">
        <f>1800</f>
        <v>1800</v>
      </c>
      <c r="L45" s="1"/>
      <c r="M45" s="1"/>
    </row>
    <row r="46" spans="1:13" ht="141" customHeight="1" x14ac:dyDescent="0.2">
      <c r="A46" s="16" t="s">
        <v>21</v>
      </c>
      <c r="B46" s="13" t="s">
        <v>18</v>
      </c>
      <c r="C46" s="13" t="s">
        <v>9</v>
      </c>
      <c r="D46" s="16" t="s">
        <v>209</v>
      </c>
      <c r="E46" s="13" t="s">
        <v>89</v>
      </c>
      <c r="F46" s="16" t="s">
        <v>51</v>
      </c>
      <c r="G46" s="16" t="s">
        <v>51</v>
      </c>
      <c r="H46" s="19">
        <v>6000</v>
      </c>
      <c r="I46" s="17">
        <v>43137</v>
      </c>
      <c r="J46" s="17">
        <v>43281</v>
      </c>
      <c r="K46" s="16">
        <v>3715.46</v>
      </c>
      <c r="L46" s="1"/>
      <c r="M46" s="1"/>
    </row>
    <row r="47" spans="1:13" ht="144.75" customHeight="1" x14ac:dyDescent="0.2">
      <c r="A47" s="16" t="s">
        <v>207</v>
      </c>
      <c r="B47" s="13" t="s">
        <v>18</v>
      </c>
      <c r="C47" s="13" t="s">
        <v>9</v>
      </c>
      <c r="D47" s="16" t="s">
        <v>208</v>
      </c>
      <c r="E47" s="13" t="s">
        <v>10</v>
      </c>
      <c r="F47" s="16" t="s">
        <v>210</v>
      </c>
      <c r="G47" s="16" t="s">
        <v>210</v>
      </c>
      <c r="H47" s="19">
        <v>98.36</v>
      </c>
      <c r="I47" s="17">
        <v>43123</v>
      </c>
      <c r="J47" s="17">
        <v>43465</v>
      </c>
      <c r="K47" s="16">
        <v>98.36</v>
      </c>
      <c r="L47" s="1"/>
      <c r="M47" s="1"/>
    </row>
    <row r="48" spans="1:13" ht="105.75" customHeight="1" x14ac:dyDescent="0.2">
      <c r="A48" s="16" t="s">
        <v>206</v>
      </c>
      <c r="B48" s="13" t="s">
        <v>18</v>
      </c>
      <c r="C48" s="13" t="s">
        <v>9</v>
      </c>
      <c r="D48" s="16" t="s">
        <v>211</v>
      </c>
      <c r="E48" s="13" t="s">
        <v>10</v>
      </c>
      <c r="F48" s="16" t="s">
        <v>310</v>
      </c>
      <c r="G48" s="16" t="s">
        <v>309</v>
      </c>
      <c r="H48" s="19">
        <v>380</v>
      </c>
      <c r="I48" s="17">
        <v>43123</v>
      </c>
      <c r="J48" s="17">
        <v>43465</v>
      </c>
      <c r="K48" s="16">
        <v>380</v>
      </c>
      <c r="L48" s="1"/>
      <c r="M48" s="1"/>
    </row>
    <row r="49" spans="1:13" ht="95.25" customHeight="1" x14ac:dyDescent="0.2">
      <c r="A49" s="16" t="s">
        <v>186</v>
      </c>
      <c r="B49" s="13" t="s">
        <v>18</v>
      </c>
      <c r="C49" s="13" t="s">
        <v>9</v>
      </c>
      <c r="D49" s="16" t="s">
        <v>187</v>
      </c>
      <c r="E49" s="13" t="s">
        <v>10</v>
      </c>
      <c r="F49" s="16" t="s">
        <v>311</v>
      </c>
      <c r="G49" s="16" t="s">
        <v>312</v>
      </c>
      <c r="H49" s="19">
        <v>90</v>
      </c>
      <c r="I49" s="17">
        <v>43090</v>
      </c>
      <c r="J49" s="17">
        <v>43090</v>
      </c>
      <c r="K49" s="16">
        <v>90</v>
      </c>
      <c r="L49" s="1"/>
      <c r="M49" s="1"/>
    </row>
    <row r="50" spans="1:13" ht="114.75" customHeight="1" x14ac:dyDescent="0.2">
      <c r="A50" s="16" t="s">
        <v>197</v>
      </c>
      <c r="B50" s="13" t="s">
        <v>18</v>
      </c>
      <c r="C50" s="13" t="s">
        <v>9</v>
      </c>
      <c r="D50" s="16" t="s">
        <v>196</v>
      </c>
      <c r="E50" s="13" t="s">
        <v>10</v>
      </c>
      <c r="F50" s="13" t="s">
        <v>313</v>
      </c>
      <c r="G50" s="13" t="s">
        <v>313</v>
      </c>
      <c r="H50" s="19">
        <v>5951.07</v>
      </c>
      <c r="I50" s="17">
        <v>42736</v>
      </c>
      <c r="J50" s="17">
        <v>43100</v>
      </c>
      <c r="K50" s="19">
        <v>5951.07</v>
      </c>
      <c r="L50" s="1"/>
      <c r="M50" s="1"/>
    </row>
    <row r="51" spans="1:13" ht="267.75" customHeight="1" x14ac:dyDescent="0.2">
      <c r="A51" s="16" t="s">
        <v>185</v>
      </c>
      <c r="B51" s="13" t="s">
        <v>18</v>
      </c>
      <c r="C51" s="13" t="s">
        <v>9</v>
      </c>
      <c r="D51" s="16" t="s">
        <v>196</v>
      </c>
      <c r="E51" s="13" t="s">
        <v>10</v>
      </c>
      <c r="F51" s="13" t="s">
        <v>313</v>
      </c>
      <c r="G51" s="13" t="s">
        <v>314</v>
      </c>
      <c r="H51" s="19">
        <v>550</v>
      </c>
      <c r="I51" s="17">
        <v>43101</v>
      </c>
      <c r="J51" s="17">
        <v>43465</v>
      </c>
      <c r="K51" s="19">
        <v>550</v>
      </c>
      <c r="L51" s="1"/>
      <c r="M51" s="1"/>
    </row>
    <row r="52" spans="1:13" ht="120.75" customHeight="1" x14ac:dyDescent="0.2">
      <c r="A52" s="16" t="s">
        <v>184</v>
      </c>
      <c r="B52" s="13" t="s">
        <v>18</v>
      </c>
      <c r="C52" s="13" t="s">
        <v>9</v>
      </c>
      <c r="D52" s="16" t="s">
        <v>196</v>
      </c>
      <c r="E52" s="13" t="s">
        <v>10</v>
      </c>
      <c r="F52" s="13" t="s">
        <v>313</v>
      </c>
      <c r="G52" s="13" t="s">
        <v>313</v>
      </c>
      <c r="H52" s="19">
        <v>952</v>
      </c>
      <c r="I52" s="17">
        <v>43101</v>
      </c>
      <c r="J52" s="17">
        <v>43465</v>
      </c>
      <c r="K52" s="19">
        <v>952</v>
      </c>
      <c r="L52" s="1"/>
      <c r="M52" s="1"/>
    </row>
    <row r="53" spans="1:13" ht="120.75" customHeight="1" x14ac:dyDescent="0.2">
      <c r="A53" s="16" t="s">
        <v>183</v>
      </c>
      <c r="B53" s="13" t="s">
        <v>18</v>
      </c>
      <c r="C53" s="13" t="s">
        <v>9</v>
      </c>
      <c r="D53" s="16" t="s">
        <v>196</v>
      </c>
      <c r="E53" s="13" t="s">
        <v>10</v>
      </c>
      <c r="F53" s="13" t="s">
        <v>313</v>
      </c>
      <c r="G53" s="13" t="s">
        <v>313</v>
      </c>
      <c r="H53" s="19">
        <v>1288</v>
      </c>
      <c r="I53" s="17">
        <v>43101</v>
      </c>
      <c r="J53" s="17">
        <v>43465</v>
      </c>
      <c r="K53" s="19">
        <v>1288</v>
      </c>
      <c r="L53" s="1"/>
      <c r="M53" s="1"/>
    </row>
    <row r="54" spans="1:13" ht="87.75" customHeight="1" x14ac:dyDescent="0.2">
      <c r="A54" s="16" t="s">
        <v>182</v>
      </c>
      <c r="B54" s="13" t="s">
        <v>18</v>
      </c>
      <c r="C54" s="13" t="s">
        <v>9</v>
      </c>
      <c r="D54" s="16" t="s">
        <v>196</v>
      </c>
      <c r="E54" s="13" t="s">
        <v>10</v>
      </c>
      <c r="F54" s="13" t="s">
        <v>313</v>
      </c>
      <c r="G54" s="13" t="s">
        <v>313</v>
      </c>
      <c r="H54" s="19">
        <v>952</v>
      </c>
      <c r="I54" s="17">
        <v>43101</v>
      </c>
      <c r="J54" s="17">
        <v>43465</v>
      </c>
      <c r="K54" s="19">
        <v>952</v>
      </c>
      <c r="L54" s="1"/>
      <c r="M54" s="1"/>
    </row>
    <row r="55" spans="1:13" ht="99.75" customHeight="1" x14ac:dyDescent="0.2">
      <c r="A55" s="16" t="s">
        <v>181</v>
      </c>
      <c r="B55" s="13" t="s">
        <v>18</v>
      </c>
      <c r="C55" s="13" t="s">
        <v>9</v>
      </c>
      <c r="D55" s="16" t="s">
        <v>196</v>
      </c>
      <c r="E55" s="13" t="s">
        <v>10</v>
      </c>
      <c r="F55" s="13" t="s">
        <v>313</v>
      </c>
      <c r="G55" s="13" t="s">
        <v>313</v>
      </c>
      <c r="H55" s="19">
        <v>1253</v>
      </c>
      <c r="I55" s="17">
        <v>43101</v>
      </c>
      <c r="J55" s="17">
        <v>43465</v>
      </c>
      <c r="K55" s="19">
        <v>1253</v>
      </c>
      <c r="L55" s="1"/>
      <c r="M55" s="1"/>
    </row>
    <row r="56" spans="1:13" ht="100.5" customHeight="1" x14ac:dyDescent="0.2">
      <c r="A56" s="16" t="s">
        <v>180</v>
      </c>
      <c r="B56" s="13" t="s">
        <v>18</v>
      </c>
      <c r="C56" s="13" t="s">
        <v>9</v>
      </c>
      <c r="D56" s="16" t="s">
        <v>196</v>
      </c>
      <c r="E56" s="13" t="s">
        <v>10</v>
      </c>
      <c r="F56" s="13" t="s">
        <v>313</v>
      </c>
      <c r="G56" s="13" t="s">
        <v>313</v>
      </c>
      <c r="H56" s="19">
        <v>5728.41</v>
      </c>
      <c r="I56" s="17">
        <v>43101</v>
      </c>
      <c r="J56" s="17">
        <v>43465</v>
      </c>
      <c r="K56" s="19">
        <v>5728.41</v>
      </c>
      <c r="L56" s="1"/>
      <c r="M56" s="1"/>
    </row>
    <row r="57" spans="1:13" ht="98.25" customHeight="1" x14ac:dyDescent="0.2">
      <c r="A57" s="16" t="s">
        <v>179</v>
      </c>
      <c r="B57" s="13" t="s">
        <v>18</v>
      </c>
      <c r="C57" s="13" t="s">
        <v>9</v>
      </c>
      <c r="D57" s="16" t="s">
        <v>196</v>
      </c>
      <c r="E57" s="13" t="s">
        <v>10</v>
      </c>
      <c r="F57" s="13" t="s">
        <v>314</v>
      </c>
      <c r="G57" s="13" t="s">
        <v>313</v>
      </c>
      <c r="H57" s="19">
        <v>12200</v>
      </c>
      <c r="I57" s="17">
        <v>43101</v>
      </c>
      <c r="J57" s="17">
        <v>43465</v>
      </c>
      <c r="K57" s="19">
        <v>12200</v>
      </c>
      <c r="L57" s="1"/>
      <c r="M57" s="1"/>
    </row>
    <row r="58" spans="1:13" ht="90" customHeight="1" x14ac:dyDescent="0.2">
      <c r="A58" s="16" t="s">
        <v>178</v>
      </c>
      <c r="B58" s="13" t="s">
        <v>18</v>
      </c>
      <c r="C58" s="13" t="s">
        <v>9</v>
      </c>
      <c r="D58" s="16" t="s">
        <v>196</v>
      </c>
      <c r="E58" s="13" t="s">
        <v>10</v>
      </c>
      <c r="F58" s="13" t="s">
        <v>313</v>
      </c>
      <c r="G58" s="13" t="s">
        <v>313</v>
      </c>
      <c r="H58" s="19">
        <v>560</v>
      </c>
      <c r="I58" s="17">
        <v>43101</v>
      </c>
      <c r="J58" s="17">
        <v>43465</v>
      </c>
      <c r="K58" s="16">
        <v>560</v>
      </c>
      <c r="L58" s="1"/>
      <c r="M58" s="1"/>
    </row>
    <row r="59" spans="1:13" ht="87" customHeight="1" x14ac:dyDescent="0.2">
      <c r="A59" s="16" t="s">
        <v>177</v>
      </c>
      <c r="B59" s="13" t="s">
        <v>18</v>
      </c>
      <c r="C59" s="13" t="s">
        <v>9</v>
      </c>
      <c r="D59" s="16" t="s">
        <v>196</v>
      </c>
      <c r="E59" s="13" t="s">
        <v>10</v>
      </c>
      <c r="F59" s="13" t="s">
        <v>313</v>
      </c>
      <c r="G59" s="13" t="s">
        <v>313</v>
      </c>
      <c r="H59" s="19">
        <v>1202</v>
      </c>
      <c r="I59" s="17">
        <v>43101</v>
      </c>
      <c r="J59" s="17">
        <v>43465</v>
      </c>
      <c r="K59" s="19">
        <v>1202</v>
      </c>
      <c r="L59" s="1"/>
      <c r="M59" s="1"/>
    </row>
    <row r="60" spans="1:13" ht="133.5" customHeight="1" x14ac:dyDescent="0.2">
      <c r="A60" s="16" t="s">
        <v>176</v>
      </c>
      <c r="B60" s="13" t="s">
        <v>18</v>
      </c>
      <c r="C60" s="13" t="s">
        <v>9</v>
      </c>
      <c r="D60" s="16" t="s">
        <v>196</v>
      </c>
      <c r="E60" s="13" t="s">
        <v>10</v>
      </c>
      <c r="F60" s="13" t="s">
        <v>313</v>
      </c>
      <c r="G60" s="13" t="s">
        <v>313</v>
      </c>
      <c r="H60" s="19">
        <v>980</v>
      </c>
      <c r="I60" s="17">
        <v>43101</v>
      </c>
      <c r="J60" s="17">
        <v>43465</v>
      </c>
      <c r="K60" s="16">
        <v>980</v>
      </c>
      <c r="L60" s="1"/>
      <c r="M60" s="1"/>
    </row>
    <row r="61" spans="1:13" ht="92.25" customHeight="1" x14ac:dyDescent="0.2">
      <c r="A61" s="16" t="s">
        <v>175</v>
      </c>
      <c r="B61" s="13" t="s">
        <v>18</v>
      </c>
      <c r="C61" s="13" t="s">
        <v>9</v>
      </c>
      <c r="D61" s="16" t="s">
        <v>196</v>
      </c>
      <c r="E61" s="13" t="s">
        <v>10</v>
      </c>
      <c r="F61" s="13" t="s">
        <v>313</v>
      </c>
      <c r="G61" s="13" t="s">
        <v>313</v>
      </c>
      <c r="H61" s="19">
        <v>855</v>
      </c>
      <c r="I61" s="17">
        <v>43101</v>
      </c>
      <c r="J61" s="17">
        <v>43465</v>
      </c>
      <c r="K61" s="16">
        <v>855</v>
      </c>
      <c r="L61" s="1"/>
      <c r="M61" s="1"/>
    </row>
    <row r="62" spans="1:13" ht="183.75" customHeight="1" x14ac:dyDescent="0.2">
      <c r="A62" s="16" t="s">
        <v>169</v>
      </c>
      <c r="B62" s="13" t="s">
        <v>18</v>
      </c>
      <c r="C62" s="16" t="s">
        <v>120</v>
      </c>
      <c r="D62" s="16" t="s">
        <v>171</v>
      </c>
      <c r="E62" s="13" t="s">
        <v>10</v>
      </c>
      <c r="F62" s="16" t="s">
        <v>315</v>
      </c>
      <c r="G62" s="16" t="s">
        <v>308</v>
      </c>
      <c r="H62" s="19">
        <v>4744.43</v>
      </c>
      <c r="I62" s="17">
        <v>43089</v>
      </c>
      <c r="J62" s="17">
        <v>43089</v>
      </c>
      <c r="K62" s="19">
        <v>4744.43</v>
      </c>
      <c r="L62" s="1"/>
      <c r="M62" s="1"/>
    </row>
    <row r="63" spans="1:13" ht="110.25" customHeight="1" x14ac:dyDescent="0.2">
      <c r="A63" s="16" t="s">
        <v>168</v>
      </c>
      <c r="B63" s="13" t="s">
        <v>18</v>
      </c>
      <c r="C63" s="16" t="s">
        <v>120</v>
      </c>
      <c r="D63" s="16" t="s">
        <v>172</v>
      </c>
      <c r="E63" s="13" t="s">
        <v>10</v>
      </c>
      <c r="F63" s="16" t="s">
        <v>316</v>
      </c>
      <c r="G63" s="16" t="s">
        <v>316</v>
      </c>
      <c r="H63" s="19">
        <v>2200</v>
      </c>
      <c r="I63" s="17">
        <v>43089</v>
      </c>
      <c r="J63" s="17">
        <v>43089</v>
      </c>
      <c r="K63" s="19">
        <v>2200</v>
      </c>
      <c r="L63" s="1"/>
      <c r="M63" s="1"/>
    </row>
    <row r="64" spans="1:13" ht="86.25" customHeight="1" x14ac:dyDescent="0.2">
      <c r="A64" s="16" t="s">
        <v>167</v>
      </c>
      <c r="B64" s="13" t="s">
        <v>18</v>
      </c>
      <c r="C64" s="16" t="s">
        <v>120</v>
      </c>
      <c r="D64" s="16" t="s">
        <v>173</v>
      </c>
      <c r="E64" s="13" t="s">
        <v>10</v>
      </c>
      <c r="F64" s="16" t="s">
        <v>317</v>
      </c>
      <c r="G64" s="16" t="s">
        <v>317</v>
      </c>
      <c r="H64" s="19">
        <v>960</v>
      </c>
      <c r="I64" s="17">
        <v>43089</v>
      </c>
      <c r="J64" s="17">
        <v>43089</v>
      </c>
      <c r="K64" s="19">
        <v>960</v>
      </c>
      <c r="L64" s="1"/>
      <c r="M64" s="1"/>
    </row>
    <row r="65" spans="1:13" ht="97.5" customHeight="1" x14ac:dyDescent="0.2">
      <c r="A65" s="16" t="s">
        <v>166</v>
      </c>
      <c r="B65" s="13" t="s">
        <v>18</v>
      </c>
      <c r="C65" s="16" t="s">
        <v>120</v>
      </c>
      <c r="D65" s="16" t="s">
        <v>174</v>
      </c>
      <c r="E65" s="13" t="s">
        <v>10</v>
      </c>
      <c r="F65" s="16" t="s">
        <v>318</v>
      </c>
      <c r="G65" s="16" t="s">
        <v>319</v>
      </c>
      <c r="H65" s="19">
        <v>464</v>
      </c>
      <c r="I65" s="17">
        <v>43089</v>
      </c>
      <c r="J65" s="17">
        <v>43089</v>
      </c>
      <c r="K65" s="19">
        <v>464</v>
      </c>
      <c r="L65" s="1"/>
      <c r="M65" s="1"/>
    </row>
    <row r="66" spans="1:13" ht="229.5" customHeight="1" x14ac:dyDescent="0.2">
      <c r="A66" s="16" t="s">
        <v>165</v>
      </c>
      <c r="B66" s="13" t="s">
        <v>17</v>
      </c>
      <c r="C66" s="13" t="s">
        <v>12</v>
      </c>
      <c r="D66" s="13" t="s">
        <v>200</v>
      </c>
      <c r="E66" s="13" t="s">
        <v>11</v>
      </c>
      <c r="F66" s="16" t="s">
        <v>320</v>
      </c>
      <c r="G66" s="16" t="s">
        <v>225</v>
      </c>
      <c r="H66" s="19">
        <v>48928.800000000003</v>
      </c>
      <c r="I66" s="17">
        <v>43201</v>
      </c>
      <c r="J66" s="17">
        <v>43323</v>
      </c>
      <c r="K66" s="19">
        <v>24464.400000000001</v>
      </c>
      <c r="L66" s="1"/>
      <c r="M66" s="1"/>
    </row>
    <row r="67" spans="1:13" ht="168" customHeight="1" x14ac:dyDescent="0.2">
      <c r="A67" s="16" t="s">
        <v>162</v>
      </c>
      <c r="B67" s="13" t="s">
        <v>194</v>
      </c>
      <c r="C67" s="13" t="s">
        <v>9</v>
      </c>
      <c r="D67" s="16" t="s">
        <v>163</v>
      </c>
      <c r="E67" s="13" t="s">
        <v>10</v>
      </c>
      <c r="F67" s="16" t="s">
        <v>321</v>
      </c>
      <c r="G67" s="16" t="s">
        <v>322</v>
      </c>
      <c r="H67" s="19">
        <v>20000</v>
      </c>
      <c r="I67" s="17">
        <v>43101</v>
      </c>
      <c r="J67" s="17">
        <v>44196</v>
      </c>
      <c r="K67" s="16">
        <v>0</v>
      </c>
      <c r="L67" s="1"/>
      <c r="M67" s="1"/>
    </row>
    <row r="68" spans="1:13" ht="111.75" customHeight="1" x14ac:dyDescent="0.2">
      <c r="A68" s="16" t="s">
        <v>160</v>
      </c>
      <c r="B68" s="13" t="s">
        <v>18</v>
      </c>
      <c r="C68" s="13" t="s">
        <v>9</v>
      </c>
      <c r="D68" s="16" t="s">
        <v>161</v>
      </c>
      <c r="E68" s="13" t="s">
        <v>10</v>
      </c>
      <c r="F68" s="13" t="s">
        <v>62</v>
      </c>
      <c r="G68" s="13" t="s">
        <v>62</v>
      </c>
      <c r="H68" s="19">
        <v>29046.32</v>
      </c>
      <c r="I68" s="17">
        <v>42736</v>
      </c>
      <c r="J68" s="17">
        <v>43100</v>
      </c>
      <c r="K68" s="16">
        <v>6931.04</v>
      </c>
      <c r="L68" s="1"/>
      <c r="M68" s="1"/>
    </row>
    <row r="69" spans="1:13" ht="263.25" customHeight="1" x14ac:dyDescent="0.2">
      <c r="A69" s="16" t="s">
        <v>159</v>
      </c>
      <c r="B69" s="13" t="s">
        <v>18</v>
      </c>
      <c r="C69" s="13" t="s">
        <v>9</v>
      </c>
      <c r="D69" s="16" t="s">
        <v>195</v>
      </c>
      <c r="E69" s="13" t="s">
        <v>10</v>
      </c>
      <c r="F69" s="13" t="s">
        <v>224</v>
      </c>
      <c r="G69" s="13" t="s">
        <v>224</v>
      </c>
      <c r="H69" s="19">
        <v>25500</v>
      </c>
      <c r="I69" s="17">
        <v>43137</v>
      </c>
      <c r="J69" s="17">
        <v>43220</v>
      </c>
      <c r="K69" s="16">
        <v>0</v>
      </c>
      <c r="L69" s="1"/>
      <c r="M69" s="1"/>
    </row>
    <row r="70" spans="1:13" ht="93" customHeight="1" x14ac:dyDescent="0.2">
      <c r="A70" s="18" t="s">
        <v>21</v>
      </c>
      <c r="B70" s="13" t="s">
        <v>18</v>
      </c>
      <c r="C70" s="13" t="s">
        <v>9</v>
      </c>
      <c r="D70" s="13" t="s">
        <v>201</v>
      </c>
      <c r="E70" s="13" t="s">
        <v>10</v>
      </c>
      <c r="F70" s="16" t="s">
        <v>193</v>
      </c>
      <c r="G70" s="16" t="s">
        <v>193</v>
      </c>
      <c r="H70" s="19">
        <v>41561</v>
      </c>
      <c r="I70" s="17">
        <v>43075</v>
      </c>
      <c r="J70" s="16"/>
      <c r="K70" s="19">
        <f>H70</f>
        <v>41561</v>
      </c>
      <c r="L70" s="1"/>
      <c r="M70" s="1"/>
    </row>
    <row r="71" spans="1:13" ht="150.75" customHeight="1" x14ac:dyDescent="0.2">
      <c r="A71" s="18" t="s">
        <v>192</v>
      </c>
      <c r="B71" s="13" t="s">
        <v>17</v>
      </c>
      <c r="C71" s="18" t="s">
        <v>12</v>
      </c>
      <c r="D71" s="13" t="s">
        <v>202</v>
      </c>
      <c r="E71" s="13" t="s">
        <v>10</v>
      </c>
      <c r="F71" s="13" t="s">
        <v>104</v>
      </c>
      <c r="G71" s="13" t="s">
        <v>104</v>
      </c>
      <c r="H71" s="19">
        <v>11399.06</v>
      </c>
      <c r="I71" s="17">
        <v>43073</v>
      </c>
      <c r="J71" s="17">
        <v>43189</v>
      </c>
      <c r="K71" s="19">
        <f>H71</f>
        <v>11399.06</v>
      </c>
      <c r="L71" s="1"/>
      <c r="M71" s="1"/>
    </row>
    <row r="72" spans="1:13" s="6" customFormat="1" ht="213.75" customHeight="1" x14ac:dyDescent="0.2">
      <c r="A72" s="16" t="s">
        <v>191</v>
      </c>
      <c r="B72" s="13" t="s">
        <v>17</v>
      </c>
      <c r="C72" s="13" t="s">
        <v>12</v>
      </c>
      <c r="D72" s="29" t="s">
        <v>203</v>
      </c>
      <c r="E72" s="13" t="s">
        <v>11</v>
      </c>
      <c r="F72" s="16" t="s">
        <v>323</v>
      </c>
      <c r="G72" s="16" t="s">
        <v>223</v>
      </c>
      <c r="H72" s="19">
        <v>37500</v>
      </c>
      <c r="I72" s="17">
        <v>43172</v>
      </c>
      <c r="J72" s="17">
        <v>43294</v>
      </c>
      <c r="K72" s="19">
        <f>H72</f>
        <v>37500</v>
      </c>
    </row>
    <row r="73" spans="1:13" ht="356.25" customHeight="1" x14ac:dyDescent="0.2">
      <c r="A73" s="16">
        <v>7280941695</v>
      </c>
      <c r="B73" s="13" t="s">
        <v>34</v>
      </c>
      <c r="C73" s="16" t="s">
        <v>153</v>
      </c>
      <c r="D73" s="16" t="s">
        <v>158</v>
      </c>
      <c r="E73" s="13" t="s">
        <v>89</v>
      </c>
      <c r="F73" s="16"/>
      <c r="G73" s="16"/>
      <c r="H73" s="19"/>
      <c r="I73" s="16"/>
      <c r="J73" s="16"/>
      <c r="K73" s="16"/>
      <c r="L73" s="1"/>
      <c r="M73" s="1"/>
    </row>
    <row r="74" spans="1:13" ht="171.75" customHeight="1" x14ac:dyDescent="0.2">
      <c r="A74" s="21" t="s">
        <v>164</v>
      </c>
      <c r="B74" s="13" t="s">
        <v>34</v>
      </c>
      <c r="C74" s="16" t="s">
        <v>156</v>
      </c>
      <c r="D74" s="21" t="s">
        <v>157</v>
      </c>
      <c r="E74" s="13" t="s">
        <v>10</v>
      </c>
      <c r="F74" s="16"/>
      <c r="G74" s="16"/>
      <c r="H74" s="19"/>
      <c r="I74" s="16"/>
      <c r="J74" s="16"/>
      <c r="K74" s="16"/>
      <c r="L74" s="1"/>
      <c r="M74" s="1"/>
    </row>
    <row r="75" spans="1:13" ht="285.75" customHeight="1" x14ac:dyDescent="0.2">
      <c r="A75" s="23" t="s">
        <v>199</v>
      </c>
      <c r="B75" s="13" t="s">
        <v>34</v>
      </c>
      <c r="C75" s="16" t="s">
        <v>153</v>
      </c>
      <c r="D75" s="16" t="s">
        <v>198</v>
      </c>
      <c r="E75" s="21" t="s">
        <v>155</v>
      </c>
      <c r="F75" s="14"/>
      <c r="G75" s="14"/>
      <c r="H75" s="20"/>
      <c r="I75" s="14"/>
      <c r="J75" s="14"/>
      <c r="K75" s="14"/>
      <c r="L75" s="1"/>
      <c r="M75" s="1"/>
    </row>
    <row r="76" spans="1:13" ht="144.75" customHeight="1" x14ac:dyDescent="0.2">
      <c r="A76" s="22" t="s">
        <v>152</v>
      </c>
      <c r="B76" s="13" t="s">
        <v>34</v>
      </c>
      <c r="C76" s="16" t="s">
        <v>153</v>
      </c>
      <c r="D76" s="16" t="s">
        <v>154</v>
      </c>
      <c r="E76" s="21" t="s">
        <v>155</v>
      </c>
      <c r="F76" s="14"/>
      <c r="G76" s="14"/>
      <c r="H76" s="20"/>
      <c r="I76" s="14"/>
      <c r="J76" s="14"/>
      <c r="K76" s="14"/>
      <c r="L76" s="1"/>
      <c r="M76" s="1"/>
    </row>
    <row r="77" spans="1:13" ht="105" customHeight="1" x14ac:dyDescent="0.2">
      <c r="A77" s="15" t="s">
        <v>150</v>
      </c>
      <c r="B77" s="13" t="s">
        <v>18</v>
      </c>
      <c r="C77" s="13" t="s">
        <v>9</v>
      </c>
      <c r="D77" s="16" t="s">
        <v>151</v>
      </c>
      <c r="E77" s="13" t="s">
        <v>10</v>
      </c>
      <c r="F77" s="16" t="s">
        <v>190</v>
      </c>
      <c r="G77" s="16" t="s">
        <v>190</v>
      </c>
      <c r="H77" s="19">
        <f>405.91-243.6</f>
        <v>162.31000000000003</v>
      </c>
      <c r="I77" s="17">
        <v>43055</v>
      </c>
      <c r="J77" s="17">
        <v>44151</v>
      </c>
      <c r="K77" s="16">
        <f>29.5+40.5</f>
        <v>70</v>
      </c>
      <c r="L77" s="1"/>
      <c r="M77" s="1"/>
    </row>
    <row r="78" spans="1:13" ht="153" customHeight="1" x14ac:dyDescent="0.2">
      <c r="A78" s="15" t="s">
        <v>148</v>
      </c>
      <c r="B78" s="13" t="s">
        <v>18</v>
      </c>
      <c r="C78" s="13" t="s">
        <v>9</v>
      </c>
      <c r="D78" s="16" t="s">
        <v>149</v>
      </c>
      <c r="E78" s="13" t="s">
        <v>10</v>
      </c>
      <c r="F78" s="16" t="s">
        <v>324</v>
      </c>
      <c r="G78" s="16" t="s">
        <v>325</v>
      </c>
      <c r="H78" s="19">
        <v>559.75</v>
      </c>
      <c r="I78" s="17">
        <v>43055</v>
      </c>
      <c r="J78" s="17">
        <v>44151</v>
      </c>
      <c r="K78" s="16">
        <v>115.5</v>
      </c>
      <c r="L78" s="1"/>
      <c r="M78" s="1"/>
    </row>
    <row r="79" spans="1:13" ht="102" customHeight="1" x14ac:dyDescent="0.2">
      <c r="A79" s="15" t="s">
        <v>146</v>
      </c>
      <c r="B79" s="13" t="s">
        <v>18</v>
      </c>
      <c r="C79" s="13" t="s">
        <v>9</v>
      </c>
      <c r="D79" s="16" t="s">
        <v>147</v>
      </c>
      <c r="E79" s="13" t="s">
        <v>10</v>
      </c>
      <c r="F79" s="16" t="s">
        <v>326</v>
      </c>
      <c r="G79" s="16" t="s">
        <v>327</v>
      </c>
      <c r="H79" s="19">
        <v>124.47</v>
      </c>
      <c r="I79" s="17">
        <v>43055</v>
      </c>
      <c r="J79" s="17">
        <v>43100</v>
      </c>
      <c r="K79" s="16">
        <v>107.47</v>
      </c>
      <c r="L79" s="1"/>
      <c r="M79" s="1"/>
    </row>
    <row r="80" spans="1:13" ht="190.5" customHeight="1" x14ac:dyDescent="0.2">
      <c r="A80" s="15" t="s">
        <v>144</v>
      </c>
      <c r="B80" s="13" t="s">
        <v>17</v>
      </c>
      <c r="C80" s="13" t="s">
        <v>12</v>
      </c>
      <c r="D80" s="16" t="s">
        <v>145</v>
      </c>
      <c r="E80" s="13" t="s">
        <v>10</v>
      </c>
      <c r="F80" s="16" t="s">
        <v>328</v>
      </c>
      <c r="G80" s="16" t="s">
        <v>328</v>
      </c>
      <c r="H80" s="19">
        <v>31044</v>
      </c>
      <c r="I80" s="17">
        <v>43046</v>
      </c>
      <c r="J80" s="17">
        <v>43465</v>
      </c>
      <c r="K80" s="19">
        <f>4434.86+8871.2+4912+6520</f>
        <v>24738.06</v>
      </c>
      <c r="L80" s="1"/>
      <c r="M80" s="1"/>
    </row>
    <row r="81" spans="1:13" ht="192.75" customHeight="1" x14ac:dyDescent="0.2">
      <c r="A81" s="15" t="s">
        <v>133</v>
      </c>
      <c r="B81" s="13" t="s">
        <v>18</v>
      </c>
      <c r="C81" s="16" t="s">
        <v>120</v>
      </c>
      <c r="D81" s="14" t="s">
        <v>143</v>
      </c>
      <c r="E81" s="13" t="s">
        <v>10</v>
      </c>
      <c r="F81" s="16" t="s">
        <v>329</v>
      </c>
      <c r="G81" s="16" t="s">
        <v>329</v>
      </c>
      <c r="H81" s="19">
        <v>23004</v>
      </c>
      <c r="I81" s="17">
        <v>43033</v>
      </c>
      <c r="J81" s="16" t="s">
        <v>189</v>
      </c>
      <c r="K81" s="19">
        <v>0</v>
      </c>
      <c r="L81" s="1"/>
      <c r="M81" s="1"/>
    </row>
    <row r="82" spans="1:13" ht="163.5" customHeight="1" x14ac:dyDescent="0.2">
      <c r="A82" s="15" t="s">
        <v>141</v>
      </c>
      <c r="B82" s="13" t="s">
        <v>18</v>
      </c>
      <c r="C82" s="13" t="s">
        <v>9</v>
      </c>
      <c r="D82" s="16" t="s">
        <v>142</v>
      </c>
      <c r="E82" s="13" t="s">
        <v>89</v>
      </c>
      <c r="F82" s="16" t="s">
        <v>45</v>
      </c>
      <c r="G82" s="16" t="s">
        <v>45</v>
      </c>
      <c r="H82" s="19">
        <v>3027.24</v>
      </c>
      <c r="I82" s="17">
        <v>43040</v>
      </c>
      <c r="J82" s="17">
        <v>43404</v>
      </c>
      <c r="K82" s="19">
        <v>3027.24</v>
      </c>
      <c r="L82" s="1"/>
      <c r="M82" s="1"/>
    </row>
    <row r="83" spans="1:13" ht="139.5" customHeight="1" x14ac:dyDescent="0.2">
      <c r="A83" s="24" t="s">
        <v>13</v>
      </c>
      <c r="B83" s="13" t="s">
        <v>18</v>
      </c>
      <c r="C83" s="13" t="s">
        <v>9</v>
      </c>
      <c r="D83" s="13" t="s">
        <v>81</v>
      </c>
      <c r="E83" s="13" t="s">
        <v>10</v>
      </c>
      <c r="F83" s="13" t="s">
        <v>134</v>
      </c>
      <c r="G83" s="13" t="s">
        <v>55</v>
      </c>
      <c r="H83" s="25">
        <v>655.74</v>
      </c>
      <c r="I83" s="26" t="s">
        <v>135</v>
      </c>
      <c r="J83" s="26">
        <v>43100</v>
      </c>
      <c r="K83" s="49">
        <v>655.74</v>
      </c>
      <c r="L83" s="1"/>
      <c r="M83" s="1"/>
    </row>
    <row r="84" spans="1:13" ht="57.75" customHeight="1" x14ac:dyDescent="0.2">
      <c r="A84" s="16" t="s">
        <v>130</v>
      </c>
      <c r="B84" s="13" t="s">
        <v>18</v>
      </c>
      <c r="C84" s="13" t="s">
        <v>9</v>
      </c>
      <c r="D84" s="16" t="s">
        <v>131</v>
      </c>
      <c r="E84" s="13" t="s">
        <v>10</v>
      </c>
      <c r="F84" s="16" t="s">
        <v>132</v>
      </c>
      <c r="G84" s="16" t="s">
        <v>132</v>
      </c>
      <c r="H84" s="25">
        <v>9500</v>
      </c>
      <c r="I84" s="17">
        <v>42983</v>
      </c>
      <c r="J84" s="17">
        <v>43100</v>
      </c>
      <c r="K84" s="19">
        <v>4750</v>
      </c>
      <c r="L84" s="1"/>
      <c r="M84" s="1"/>
    </row>
    <row r="85" spans="1:13" ht="297" customHeight="1" x14ac:dyDescent="0.2">
      <c r="A85" s="16" t="s">
        <v>136</v>
      </c>
      <c r="B85" s="13" t="s">
        <v>18</v>
      </c>
      <c r="C85" s="13" t="s">
        <v>12</v>
      </c>
      <c r="D85" s="16" t="s">
        <v>123</v>
      </c>
      <c r="E85" s="13" t="s">
        <v>11</v>
      </c>
      <c r="F85" s="13" t="s">
        <v>330</v>
      </c>
      <c r="G85" s="16" t="s">
        <v>137</v>
      </c>
      <c r="H85" s="25">
        <v>1554.8</v>
      </c>
      <c r="I85" s="17">
        <v>42989</v>
      </c>
      <c r="J85" s="16"/>
      <c r="K85" s="19">
        <v>1554.8</v>
      </c>
      <c r="L85" s="1"/>
      <c r="M85" s="1"/>
    </row>
    <row r="86" spans="1:13" ht="57.75" customHeight="1" x14ac:dyDescent="0.2">
      <c r="A86" s="16" t="s">
        <v>138</v>
      </c>
      <c r="B86" s="13" t="s">
        <v>18</v>
      </c>
      <c r="C86" s="13" t="s">
        <v>120</v>
      </c>
      <c r="D86" s="16" t="s">
        <v>123</v>
      </c>
      <c r="E86" s="13" t="s">
        <v>10</v>
      </c>
      <c r="F86" s="13" t="s">
        <v>250</v>
      </c>
      <c r="G86" s="13" t="s">
        <v>250</v>
      </c>
      <c r="H86" s="25">
        <v>1144</v>
      </c>
      <c r="I86" s="17">
        <v>42949</v>
      </c>
      <c r="J86" s="16"/>
      <c r="K86" s="16">
        <v>0</v>
      </c>
      <c r="L86" s="1"/>
      <c r="M86" s="1"/>
    </row>
    <row r="87" spans="1:13" ht="280.5" customHeight="1" x14ac:dyDescent="0.2">
      <c r="A87" s="16" t="s">
        <v>139</v>
      </c>
      <c r="B87" s="13" t="s">
        <v>18</v>
      </c>
      <c r="C87" s="13" t="s">
        <v>120</v>
      </c>
      <c r="D87" s="16" t="s">
        <v>123</v>
      </c>
      <c r="E87" s="13" t="s">
        <v>11</v>
      </c>
      <c r="F87" s="13" t="s">
        <v>331</v>
      </c>
      <c r="G87" s="13" t="s">
        <v>250</v>
      </c>
      <c r="H87" s="25">
        <v>6864</v>
      </c>
      <c r="I87" s="17">
        <v>42935</v>
      </c>
      <c r="J87" s="16"/>
      <c r="K87" s="16">
        <v>0</v>
      </c>
      <c r="L87" s="1"/>
      <c r="M87" s="1"/>
    </row>
    <row r="88" spans="1:13" ht="140.25" customHeight="1" x14ac:dyDescent="0.2">
      <c r="A88" s="16" t="s">
        <v>121</v>
      </c>
      <c r="B88" s="13" t="s">
        <v>18</v>
      </c>
      <c r="C88" s="13" t="s">
        <v>9</v>
      </c>
      <c r="D88" s="16" t="s">
        <v>122</v>
      </c>
      <c r="E88" s="13" t="s">
        <v>8</v>
      </c>
      <c r="F88" s="13" t="s">
        <v>332</v>
      </c>
      <c r="G88" s="13" t="s">
        <v>251</v>
      </c>
      <c r="H88" s="25">
        <v>2000</v>
      </c>
      <c r="I88" s="17">
        <v>42941</v>
      </c>
      <c r="J88" s="17">
        <v>44037</v>
      </c>
      <c r="K88" s="16">
        <v>0</v>
      </c>
      <c r="L88" s="1"/>
      <c r="M88" s="1"/>
    </row>
    <row r="89" spans="1:13" ht="210" customHeight="1" x14ac:dyDescent="0.2">
      <c r="A89" s="13" t="s">
        <v>117</v>
      </c>
      <c r="B89" s="13" t="s">
        <v>18</v>
      </c>
      <c r="C89" s="13" t="s">
        <v>9</v>
      </c>
      <c r="D89" s="13" t="s">
        <v>118</v>
      </c>
      <c r="E89" s="13" t="s">
        <v>10</v>
      </c>
      <c r="F89" s="13" t="s">
        <v>119</v>
      </c>
      <c r="G89" s="13" t="s">
        <v>119</v>
      </c>
      <c r="H89" s="25">
        <v>4800</v>
      </c>
      <c r="I89" s="27">
        <v>42894</v>
      </c>
      <c r="J89" s="27">
        <v>43259</v>
      </c>
      <c r="K89" s="13">
        <v>2400</v>
      </c>
      <c r="L89" s="1"/>
      <c r="M89" s="1"/>
    </row>
    <row r="90" spans="1:13" ht="256.5" customHeight="1" x14ac:dyDescent="0.2">
      <c r="A90" s="13" t="s">
        <v>113</v>
      </c>
      <c r="B90" s="13" t="s">
        <v>18</v>
      </c>
      <c r="C90" s="13" t="s">
        <v>9</v>
      </c>
      <c r="D90" s="13" t="s">
        <v>114</v>
      </c>
      <c r="E90" s="13" t="s">
        <v>10</v>
      </c>
      <c r="F90" s="13" t="s">
        <v>115</v>
      </c>
      <c r="G90" s="13" t="s">
        <v>115</v>
      </c>
      <c r="H90" s="25">
        <v>18720</v>
      </c>
      <c r="I90" s="27">
        <v>42829</v>
      </c>
      <c r="J90" s="27">
        <v>43008</v>
      </c>
      <c r="K90" s="50">
        <f>H90</f>
        <v>18720</v>
      </c>
      <c r="L90" s="1"/>
      <c r="M90" s="1"/>
    </row>
    <row r="91" spans="1:13" ht="105.75" customHeight="1" x14ac:dyDescent="0.2">
      <c r="A91" s="13">
        <v>7045661762</v>
      </c>
      <c r="B91" s="13" t="s">
        <v>18</v>
      </c>
      <c r="C91" s="13" t="s">
        <v>9</v>
      </c>
      <c r="D91" s="13" t="s">
        <v>112</v>
      </c>
      <c r="E91" s="13" t="s">
        <v>89</v>
      </c>
      <c r="F91" s="13" t="s">
        <v>49</v>
      </c>
      <c r="G91" s="13" t="s">
        <v>49</v>
      </c>
      <c r="H91" s="25">
        <v>58000</v>
      </c>
      <c r="I91" s="27">
        <v>42836</v>
      </c>
      <c r="J91" s="27">
        <v>43566</v>
      </c>
      <c r="K91" s="50">
        <f>8700+12296.92</f>
        <v>20996.92</v>
      </c>
      <c r="L91" s="1"/>
      <c r="M91" s="1"/>
    </row>
    <row r="92" spans="1:13" ht="96" customHeight="1" x14ac:dyDescent="0.2">
      <c r="A92" s="13" t="s">
        <v>110</v>
      </c>
      <c r="B92" s="13" t="s">
        <v>18</v>
      </c>
      <c r="C92" s="13" t="s">
        <v>9</v>
      </c>
      <c r="D92" s="13" t="s">
        <v>111</v>
      </c>
      <c r="E92" s="13" t="s">
        <v>10</v>
      </c>
      <c r="F92" s="13" t="s">
        <v>48</v>
      </c>
      <c r="G92" s="13" t="s">
        <v>48</v>
      </c>
      <c r="H92" s="25">
        <v>200</v>
      </c>
      <c r="I92" s="27">
        <v>42864</v>
      </c>
      <c r="J92" s="27">
        <v>43229</v>
      </c>
      <c r="K92" s="50">
        <v>112.5</v>
      </c>
      <c r="L92" s="1"/>
      <c r="M92" s="1"/>
    </row>
    <row r="93" spans="1:13" ht="333.75" customHeight="1" x14ac:dyDescent="0.2">
      <c r="A93" s="13" t="s">
        <v>107</v>
      </c>
      <c r="B93" s="13" t="s">
        <v>18</v>
      </c>
      <c r="C93" s="13" t="s">
        <v>12</v>
      </c>
      <c r="D93" s="13" t="s">
        <v>204</v>
      </c>
      <c r="E93" s="13" t="s">
        <v>11</v>
      </c>
      <c r="F93" s="13" t="s">
        <v>125</v>
      </c>
      <c r="G93" s="13" t="s">
        <v>124</v>
      </c>
      <c r="H93" s="25">
        <v>85000</v>
      </c>
      <c r="I93" s="27">
        <v>43048</v>
      </c>
      <c r="J93" s="27">
        <v>43443</v>
      </c>
      <c r="K93" s="50">
        <v>0</v>
      </c>
      <c r="L93" s="1"/>
      <c r="M93" s="1"/>
    </row>
    <row r="94" spans="1:13" ht="212.25" customHeight="1" x14ac:dyDescent="0.2">
      <c r="A94" s="13" t="s">
        <v>105</v>
      </c>
      <c r="B94" s="13" t="s">
        <v>18</v>
      </c>
      <c r="C94" s="13" t="s">
        <v>12</v>
      </c>
      <c r="D94" s="13" t="s">
        <v>126</v>
      </c>
      <c r="E94" s="13" t="s">
        <v>11</v>
      </c>
      <c r="F94" s="13" t="s">
        <v>106</v>
      </c>
      <c r="G94" s="13" t="s">
        <v>109</v>
      </c>
      <c r="H94" s="25">
        <v>135200</v>
      </c>
      <c r="I94" s="27">
        <v>42900</v>
      </c>
      <c r="J94" s="27">
        <v>43630</v>
      </c>
      <c r="K94" s="49">
        <f>27040+20280</f>
        <v>47320</v>
      </c>
      <c r="L94" s="1"/>
      <c r="M94" s="1"/>
    </row>
    <row r="95" spans="1:13" ht="186" customHeight="1" x14ac:dyDescent="0.2">
      <c r="A95" s="13" t="s">
        <v>103</v>
      </c>
      <c r="B95" s="13" t="s">
        <v>18</v>
      </c>
      <c r="C95" s="13" t="s">
        <v>7</v>
      </c>
      <c r="D95" s="13" t="s">
        <v>127</v>
      </c>
      <c r="E95" s="13" t="s">
        <v>10</v>
      </c>
      <c r="F95" s="13" t="s">
        <v>252</v>
      </c>
      <c r="G95" s="13" t="s">
        <v>252</v>
      </c>
      <c r="H95" s="25">
        <v>4500</v>
      </c>
      <c r="I95" s="27">
        <v>42794</v>
      </c>
      <c r="J95" s="27">
        <v>43100</v>
      </c>
      <c r="K95" s="49">
        <v>4500</v>
      </c>
      <c r="L95" s="1"/>
      <c r="M95" s="1"/>
    </row>
    <row r="96" spans="1:13" ht="322.5" customHeight="1" x14ac:dyDescent="0.2">
      <c r="A96" s="13" t="s">
        <v>101</v>
      </c>
      <c r="B96" s="13" t="s">
        <v>18</v>
      </c>
      <c r="C96" s="13" t="s">
        <v>7</v>
      </c>
      <c r="D96" s="13" t="s">
        <v>205</v>
      </c>
      <c r="E96" s="13" t="s">
        <v>108</v>
      </c>
      <c r="F96" s="13" t="s">
        <v>102</v>
      </c>
      <c r="G96" s="13" t="s">
        <v>102</v>
      </c>
      <c r="H96" s="25">
        <v>36400</v>
      </c>
      <c r="I96" s="27">
        <v>42794</v>
      </c>
      <c r="J96" s="27">
        <v>43100</v>
      </c>
      <c r="K96" s="49">
        <v>19500</v>
      </c>
      <c r="L96" s="1"/>
      <c r="M96" s="1"/>
    </row>
    <row r="97" spans="1:13" ht="348.75" customHeight="1" x14ac:dyDescent="0.2">
      <c r="A97" s="13" t="s">
        <v>99</v>
      </c>
      <c r="B97" s="13" t="s">
        <v>18</v>
      </c>
      <c r="C97" s="13" t="s">
        <v>100</v>
      </c>
      <c r="D97" s="13" t="s">
        <v>128</v>
      </c>
      <c r="E97" s="13" t="s">
        <v>10</v>
      </c>
      <c r="F97" s="13" t="s">
        <v>116</v>
      </c>
      <c r="G97" s="13" t="s">
        <v>116</v>
      </c>
      <c r="H97" s="25">
        <v>35280.78</v>
      </c>
      <c r="I97" s="27">
        <v>42835</v>
      </c>
      <c r="J97" s="27">
        <v>43383</v>
      </c>
      <c r="K97" s="49">
        <f>15876.35+12133.87</f>
        <v>28010.22</v>
      </c>
      <c r="L97" s="1"/>
      <c r="M97" s="1"/>
    </row>
    <row r="98" spans="1:13" s="6" customFormat="1" ht="207" customHeight="1" x14ac:dyDescent="0.2">
      <c r="A98" s="13" t="s">
        <v>97</v>
      </c>
      <c r="B98" s="13" t="s">
        <v>34</v>
      </c>
      <c r="C98" s="13" t="s">
        <v>7</v>
      </c>
      <c r="D98" s="13" t="s">
        <v>129</v>
      </c>
      <c r="E98" s="13" t="s">
        <v>108</v>
      </c>
      <c r="F98" s="13" t="s">
        <v>98</v>
      </c>
      <c r="G98" s="13" t="s">
        <v>98</v>
      </c>
      <c r="H98" s="25">
        <v>19000</v>
      </c>
      <c r="I98" s="27">
        <v>42787</v>
      </c>
      <c r="J98" s="27">
        <v>43100</v>
      </c>
      <c r="K98" s="49">
        <v>7600</v>
      </c>
    </row>
    <row r="99" spans="1:13" ht="271.5" customHeight="1" x14ac:dyDescent="0.2">
      <c r="A99" s="13" t="s">
        <v>95</v>
      </c>
      <c r="B99" s="13" t="s">
        <v>18</v>
      </c>
      <c r="C99" s="13" t="s">
        <v>7</v>
      </c>
      <c r="D99" s="13" t="s">
        <v>96</v>
      </c>
      <c r="E99" s="13" t="s">
        <v>10</v>
      </c>
      <c r="F99" s="13" t="s">
        <v>56</v>
      </c>
      <c r="G99" s="13" t="s">
        <v>56</v>
      </c>
      <c r="H99" s="25">
        <v>2400</v>
      </c>
      <c r="I99" s="27">
        <v>42736</v>
      </c>
      <c r="J99" s="27">
        <v>43100</v>
      </c>
      <c r="K99" s="49">
        <v>805.98</v>
      </c>
      <c r="L99" s="1"/>
      <c r="M99" s="1"/>
    </row>
    <row r="100" spans="1:13" ht="158.25" customHeight="1" x14ac:dyDescent="0.2">
      <c r="A100" s="13" t="s">
        <v>92</v>
      </c>
      <c r="B100" s="13" t="s">
        <v>18</v>
      </c>
      <c r="C100" s="13" t="s">
        <v>7</v>
      </c>
      <c r="D100" s="13" t="s">
        <v>93</v>
      </c>
      <c r="E100" s="13" t="s">
        <v>10</v>
      </c>
      <c r="F100" s="13" t="s">
        <v>50</v>
      </c>
      <c r="G100" s="13" t="s">
        <v>50</v>
      </c>
      <c r="H100" s="25">
        <v>3750</v>
      </c>
      <c r="I100" s="27">
        <v>42736</v>
      </c>
      <c r="J100" s="27">
        <v>43099</v>
      </c>
      <c r="K100" s="49">
        <v>574.42999999999995</v>
      </c>
      <c r="L100" s="1"/>
      <c r="M100" s="1"/>
    </row>
    <row r="101" spans="1:13" ht="108" customHeight="1" x14ac:dyDescent="0.2">
      <c r="A101" s="13" t="s">
        <v>91</v>
      </c>
      <c r="B101" s="13" t="s">
        <v>18</v>
      </c>
      <c r="C101" s="13" t="s">
        <v>7</v>
      </c>
      <c r="D101" s="13" t="s">
        <v>94</v>
      </c>
      <c r="E101" s="13" t="s">
        <v>10</v>
      </c>
      <c r="F101" s="13" t="s">
        <v>50</v>
      </c>
      <c r="G101" s="13" t="s">
        <v>50</v>
      </c>
      <c r="H101" s="25">
        <v>85.27</v>
      </c>
      <c r="I101" s="27">
        <v>42736</v>
      </c>
      <c r="J101" s="27">
        <v>43100</v>
      </c>
      <c r="K101" s="49">
        <v>85.27</v>
      </c>
      <c r="L101" s="1"/>
      <c r="M101" s="1"/>
    </row>
    <row r="102" spans="1:13" ht="160.5" customHeight="1" x14ac:dyDescent="0.2">
      <c r="A102" s="13" t="s">
        <v>21</v>
      </c>
      <c r="B102" s="13" t="s">
        <v>18</v>
      </c>
      <c r="C102" s="13" t="s">
        <v>7</v>
      </c>
      <c r="D102" s="13" t="s">
        <v>77</v>
      </c>
      <c r="E102" s="13" t="s">
        <v>89</v>
      </c>
      <c r="F102" s="13" t="s">
        <v>51</v>
      </c>
      <c r="G102" s="13" t="s">
        <v>51</v>
      </c>
      <c r="H102" s="25">
        <v>6000</v>
      </c>
      <c r="I102" s="27">
        <v>42736</v>
      </c>
      <c r="J102" s="27">
        <v>43100</v>
      </c>
      <c r="K102" s="49">
        <f>H102</f>
        <v>6000</v>
      </c>
      <c r="L102" s="1"/>
      <c r="M102" s="1"/>
    </row>
    <row r="103" spans="1:13" ht="57.75" hidden="1" customHeight="1" x14ac:dyDescent="0.2">
      <c r="A103" s="13" t="s">
        <v>86</v>
      </c>
      <c r="B103" s="13" t="s">
        <v>18</v>
      </c>
      <c r="C103" s="13" t="s">
        <v>7</v>
      </c>
      <c r="D103" s="13" t="s">
        <v>88</v>
      </c>
      <c r="E103" s="13" t="s">
        <v>10</v>
      </c>
      <c r="F103" s="13" t="s">
        <v>90</v>
      </c>
      <c r="G103" s="13" t="s">
        <v>90</v>
      </c>
      <c r="H103" s="25">
        <v>1400</v>
      </c>
      <c r="I103" s="27">
        <v>42736</v>
      </c>
      <c r="J103" s="27">
        <v>43100</v>
      </c>
      <c r="K103" s="31">
        <v>1400</v>
      </c>
      <c r="L103" s="1"/>
      <c r="M103" s="1"/>
    </row>
    <row r="104" spans="1:13" ht="375.75" customHeight="1" x14ac:dyDescent="0.2">
      <c r="A104" s="24" t="s">
        <v>67</v>
      </c>
      <c r="B104" s="13" t="s">
        <v>18</v>
      </c>
      <c r="C104" s="13" t="s">
        <v>68</v>
      </c>
      <c r="D104" s="13" t="s">
        <v>87</v>
      </c>
      <c r="E104" s="13" t="s">
        <v>11</v>
      </c>
      <c r="F104" s="13" t="s">
        <v>84</v>
      </c>
      <c r="G104" s="13" t="s">
        <v>85</v>
      </c>
      <c r="H104" s="25">
        <v>4384.8</v>
      </c>
      <c r="I104" s="26">
        <v>42767</v>
      </c>
      <c r="J104" s="26">
        <v>43861</v>
      </c>
      <c r="K104" s="49">
        <f>H104</f>
        <v>4384.8</v>
      </c>
      <c r="L104" s="1"/>
      <c r="M104" s="1"/>
    </row>
    <row r="105" spans="1:13" ht="165.75" customHeight="1" x14ac:dyDescent="0.2">
      <c r="A105" s="24" t="s">
        <v>66</v>
      </c>
      <c r="B105" s="13" t="s">
        <v>17</v>
      </c>
      <c r="C105" s="13" t="s">
        <v>188</v>
      </c>
      <c r="D105" s="13" t="s">
        <v>140</v>
      </c>
      <c r="E105" s="13" t="s">
        <v>10</v>
      </c>
      <c r="F105" s="13" t="s">
        <v>104</v>
      </c>
      <c r="G105" s="13" t="s">
        <v>104</v>
      </c>
      <c r="H105" s="25">
        <v>19765.2</v>
      </c>
      <c r="I105" s="27">
        <v>42808</v>
      </c>
      <c r="J105" s="27">
        <v>43100</v>
      </c>
      <c r="K105" s="49">
        <v>19765.2</v>
      </c>
      <c r="L105" s="1"/>
      <c r="M105" s="1"/>
    </row>
    <row r="106" spans="1:13" ht="93.75" customHeight="1" x14ac:dyDescent="0.2">
      <c r="A106" s="24" t="s">
        <v>40</v>
      </c>
      <c r="B106" s="13" t="s">
        <v>18</v>
      </c>
      <c r="C106" s="13" t="s">
        <v>7</v>
      </c>
      <c r="D106" s="13" t="s">
        <v>69</v>
      </c>
      <c r="E106" s="13" t="s">
        <v>10</v>
      </c>
      <c r="F106" s="13" t="s">
        <v>42</v>
      </c>
      <c r="G106" s="13" t="s">
        <v>42</v>
      </c>
      <c r="H106" s="25">
        <v>25600</v>
      </c>
      <c r="I106" s="26">
        <v>42736</v>
      </c>
      <c r="J106" s="26">
        <v>43465</v>
      </c>
      <c r="K106" s="49">
        <v>11136</v>
      </c>
      <c r="L106" s="1"/>
      <c r="M106" s="1"/>
    </row>
    <row r="107" spans="1:13" ht="140.25" customHeight="1" x14ac:dyDescent="0.2">
      <c r="A107" s="24">
        <v>6932120663</v>
      </c>
      <c r="B107" s="13" t="s">
        <v>18</v>
      </c>
      <c r="C107" s="13" t="s">
        <v>7</v>
      </c>
      <c r="D107" s="13" t="s">
        <v>70</v>
      </c>
      <c r="E107" s="13" t="s">
        <v>8</v>
      </c>
      <c r="F107" s="13" t="s">
        <v>249</v>
      </c>
      <c r="G107" s="13" t="s">
        <v>249</v>
      </c>
      <c r="H107" s="25">
        <v>121718.2</v>
      </c>
      <c r="I107" s="26">
        <v>42736</v>
      </c>
      <c r="J107" s="26">
        <v>43830</v>
      </c>
      <c r="K107" s="49">
        <v>29805.599999999999</v>
      </c>
      <c r="L107" s="1"/>
      <c r="M107" s="1"/>
    </row>
    <row r="108" spans="1:13" ht="300.75" customHeight="1" x14ac:dyDescent="0.2">
      <c r="A108" s="24" t="s">
        <v>37</v>
      </c>
      <c r="B108" s="13" t="s">
        <v>17</v>
      </c>
      <c r="C108" s="13" t="s">
        <v>38</v>
      </c>
      <c r="D108" s="13" t="s">
        <v>82</v>
      </c>
      <c r="E108" s="13" t="s">
        <v>10</v>
      </c>
      <c r="F108" s="13" t="s">
        <v>57</v>
      </c>
      <c r="G108" s="13" t="s">
        <v>39</v>
      </c>
      <c r="H108" s="25">
        <v>37050</v>
      </c>
      <c r="I108" s="26">
        <v>42726</v>
      </c>
      <c r="J108" s="26">
        <v>43456</v>
      </c>
      <c r="K108" s="49">
        <f>11300+14820</f>
        <v>26120</v>
      </c>
      <c r="L108" s="1"/>
      <c r="M108" s="1"/>
    </row>
    <row r="109" spans="1:13" ht="140.25" customHeight="1" x14ac:dyDescent="0.2">
      <c r="A109" s="24" t="s">
        <v>36</v>
      </c>
      <c r="B109" s="13" t="s">
        <v>18</v>
      </c>
      <c r="C109" s="13" t="s">
        <v>7</v>
      </c>
      <c r="D109" s="13" t="s">
        <v>71</v>
      </c>
      <c r="E109" s="13" t="s">
        <v>8</v>
      </c>
      <c r="F109" s="13" t="s">
        <v>58</v>
      </c>
      <c r="G109" s="13" t="s">
        <v>43</v>
      </c>
      <c r="H109" s="25">
        <v>3571.23</v>
      </c>
      <c r="I109" s="26">
        <v>42736</v>
      </c>
      <c r="J109" s="26">
        <v>43830</v>
      </c>
      <c r="K109" s="49">
        <v>1048</v>
      </c>
      <c r="L109" s="1"/>
      <c r="M109" s="1"/>
    </row>
    <row r="110" spans="1:13" ht="291" customHeight="1" x14ac:dyDescent="0.2">
      <c r="A110" s="24">
        <v>6772350005</v>
      </c>
      <c r="B110" s="13" t="s">
        <v>34</v>
      </c>
      <c r="C110" s="13" t="s">
        <v>35</v>
      </c>
      <c r="D110" s="13" t="s">
        <v>83</v>
      </c>
      <c r="E110" s="13" t="s">
        <v>11</v>
      </c>
      <c r="F110" s="13" t="s">
        <v>59</v>
      </c>
      <c r="G110" s="13" t="s">
        <v>44</v>
      </c>
      <c r="H110" s="25">
        <v>105600</v>
      </c>
      <c r="I110" s="26">
        <v>42681</v>
      </c>
      <c r="J110" s="26">
        <v>43107</v>
      </c>
      <c r="K110" s="49">
        <v>48200</v>
      </c>
      <c r="L110" s="1"/>
      <c r="M110" s="1"/>
    </row>
    <row r="111" spans="1:13" ht="135" customHeight="1" x14ac:dyDescent="0.2">
      <c r="A111" s="24" t="s">
        <v>33</v>
      </c>
      <c r="B111" s="13" t="s">
        <v>16</v>
      </c>
      <c r="C111" s="13" t="s">
        <v>7</v>
      </c>
      <c r="D111" s="13" t="s">
        <v>72</v>
      </c>
      <c r="E111" s="13" t="s">
        <v>8</v>
      </c>
      <c r="F111" s="13" t="s">
        <v>60</v>
      </c>
      <c r="G111" s="13" t="s">
        <v>46</v>
      </c>
      <c r="H111" s="25">
        <v>11252.9</v>
      </c>
      <c r="I111" s="26">
        <v>42644</v>
      </c>
      <c r="J111" s="26">
        <v>43738</v>
      </c>
      <c r="K111" s="49">
        <v>7.83</v>
      </c>
      <c r="L111" s="1"/>
      <c r="M111" s="1"/>
    </row>
    <row r="112" spans="1:13" ht="135" customHeight="1" x14ac:dyDescent="0.2">
      <c r="A112" s="24" t="s">
        <v>32</v>
      </c>
      <c r="B112" s="13" t="s">
        <v>16</v>
      </c>
      <c r="C112" s="13" t="s">
        <v>7</v>
      </c>
      <c r="D112" s="13" t="s">
        <v>73</v>
      </c>
      <c r="E112" s="13" t="s">
        <v>8</v>
      </c>
      <c r="F112" s="13" t="s">
        <v>61</v>
      </c>
      <c r="G112" s="13" t="s">
        <v>58</v>
      </c>
      <c r="H112" s="25">
        <f>3571.21+409</f>
        <v>3980.21</v>
      </c>
      <c r="I112" s="26">
        <v>42522</v>
      </c>
      <c r="J112" s="26">
        <v>43646</v>
      </c>
      <c r="K112" s="51">
        <v>1612.82</v>
      </c>
      <c r="L112" s="1"/>
      <c r="M112" s="1"/>
    </row>
    <row r="113" spans="1:13" ht="135" customHeight="1" x14ac:dyDescent="0.2">
      <c r="A113" s="24" t="s">
        <v>31</v>
      </c>
      <c r="B113" s="13" t="s">
        <v>16</v>
      </c>
      <c r="C113" s="13" t="s">
        <v>7</v>
      </c>
      <c r="D113" s="13" t="s">
        <v>74</v>
      </c>
      <c r="E113" s="13" t="s">
        <v>8</v>
      </c>
      <c r="F113" s="13" t="s">
        <v>47</v>
      </c>
      <c r="G113" s="13" t="s">
        <v>47</v>
      </c>
      <c r="H113" s="25">
        <v>31000</v>
      </c>
      <c r="I113" s="26">
        <v>42489</v>
      </c>
      <c r="J113" s="26">
        <v>43584</v>
      </c>
      <c r="K113" s="51">
        <f>5570.78+349.05+1900</f>
        <v>7819.83</v>
      </c>
      <c r="L113" s="1"/>
      <c r="M113" s="1"/>
    </row>
    <row r="114" spans="1:13" ht="135" customHeight="1" x14ac:dyDescent="0.2">
      <c r="A114" s="24" t="s">
        <v>26</v>
      </c>
      <c r="B114" s="13" t="s">
        <v>18</v>
      </c>
      <c r="C114" s="13" t="s">
        <v>7</v>
      </c>
      <c r="D114" s="13" t="s">
        <v>27</v>
      </c>
      <c r="E114" s="13" t="s">
        <v>10</v>
      </c>
      <c r="F114" s="13" t="s">
        <v>62</v>
      </c>
      <c r="G114" s="13" t="s">
        <v>62</v>
      </c>
      <c r="H114" s="25">
        <v>39856.199999999997</v>
      </c>
      <c r="I114" s="27" t="s">
        <v>28</v>
      </c>
      <c r="J114" s="27">
        <v>42735</v>
      </c>
      <c r="K114" s="51">
        <v>20242.169999999998</v>
      </c>
      <c r="L114" s="1"/>
      <c r="M114" s="1"/>
    </row>
    <row r="115" spans="1:13" ht="135" customHeight="1" x14ac:dyDescent="0.2">
      <c r="A115" s="13" t="s">
        <v>24</v>
      </c>
      <c r="B115" s="13" t="s">
        <v>18</v>
      </c>
      <c r="C115" s="13" t="s">
        <v>7</v>
      </c>
      <c r="D115" s="13" t="s">
        <v>75</v>
      </c>
      <c r="E115" s="13" t="s">
        <v>8</v>
      </c>
      <c r="F115" s="13" t="s">
        <v>41</v>
      </c>
      <c r="G115" s="13" t="s">
        <v>41</v>
      </c>
      <c r="H115" s="25">
        <v>1311.48</v>
      </c>
      <c r="I115" s="27">
        <v>42472</v>
      </c>
      <c r="J115" s="27">
        <v>42735</v>
      </c>
      <c r="K115" s="51">
        <v>1311.48</v>
      </c>
      <c r="L115" s="1"/>
      <c r="M115" s="1"/>
    </row>
    <row r="116" spans="1:13" s="6" customFormat="1" ht="234" customHeight="1" x14ac:dyDescent="0.2">
      <c r="A116" s="13" t="s">
        <v>25</v>
      </c>
      <c r="B116" s="13" t="s">
        <v>18</v>
      </c>
      <c r="C116" s="13" t="s">
        <v>7</v>
      </c>
      <c r="D116" s="13" t="s">
        <v>76</v>
      </c>
      <c r="E116" s="13" t="s">
        <v>8</v>
      </c>
      <c r="F116" s="13" t="s">
        <v>65</v>
      </c>
      <c r="G116" s="13" t="s">
        <v>333</v>
      </c>
      <c r="H116" s="25">
        <v>1115.44</v>
      </c>
      <c r="I116" s="27">
        <v>42426</v>
      </c>
      <c r="J116" s="27">
        <v>42735</v>
      </c>
      <c r="K116" s="51">
        <v>698.06</v>
      </c>
    </row>
    <row r="117" spans="1:13" ht="308.25" customHeight="1" x14ac:dyDescent="0.2">
      <c r="A117" s="24" t="s">
        <v>29</v>
      </c>
      <c r="B117" s="13" t="s">
        <v>18</v>
      </c>
      <c r="C117" s="13" t="s">
        <v>7</v>
      </c>
      <c r="D117" s="13" t="s">
        <v>78</v>
      </c>
      <c r="E117" s="13" t="s">
        <v>8</v>
      </c>
      <c r="F117" s="13" t="s">
        <v>64</v>
      </c>
      <c r="G117" s="13" t="s">
        <v>52</v>
      </c>
      <c r="H117" s="25">
        <v>3542</v>
      </c>
      <c r="I117" s="27">
        <v>42339</v>
      </c>
      <c r="J117" s="27" t="s">
        <v>30</v>
      </c>
      <c r="K117" s="51">
        <f>190+512</f>
        <v>702</v>
      </c>
      <c r="L117" s="1"/>
      <c r="M117" s="1"/>
    </row>
    <row r="118" spans="1:13" ht="188.25" customHeight="1" x14ac:dyDescent="0.2">
      <c r="A118" s="24" t="s">
        <v>14</v>
      </c>
      <c r="B118" s="13" t="s">
        <v>16</v>
      </c>
      <c r="C118" s="13" t="s">
        <v>7</v>
      </c>
      <c r="D118" s="13" t="s">
        <v>79</v>
      </c>
      <c r="E118" s="13" t="s">
        <v>8</v>
      </c>
      <c r="F118" s="13" t="s">
        <v>53</v>
      </c>
      <c r="G118" s="13" t="s">
        <v>53</v>
      </c>
      <c r="H118" s="25">
        <v>2000</v>
      </c>
      <c r="I118" s="26">
        <v>42278</v>
      </c>
      <c r="J118" s="26">
        <v>43312</v>
      </c>
      <c r="K118" s="51">
        <f>573.77+121.01</f>
        <v>694.78</v>
      </c>
      <c r="L118" s="1"/>
      <c r="M118" s="1"/>
    </row>
    <row r="119" spans="1:13" ht="134.25" customHeight="1" x14ac:dyDescent="0.2">
      <c r="A119" s="24" t="s">
        <v>15</v>
      </c>
      <c r="B119" s="13" t="s">
        <v>16</v>
      </c>
      <c r="C119" s="13" t="s">
        <v>9</v>
      </c>
      <c r="D119" s="13" t="s">
        <v>80</v>
      </c>
      <c r="E119" s="13" t="s">
        <v>10</v>
      </c>
      <c r="F119" s="13" t="s">
        <v>54</v>
      </c>
      <c r="G119" s="13" t="s">
        <v>54</v>
      </c>
      <c r="H119" s="25">
        <v>6000</v>
      </c>
      <c r="I119" s="27">
        <v>42271</v>
      </c>
      <c r="J119" s="27">
        <v>43002</v>
      </c>
      <c r="K119" s="51">
        <f>2346.67+626.27+755.96</f>
        <v>3728.9</v>
      </c>
      <c r="L119" s="1"/>
      <c r="M119" s="1"/>
    </row>
    <row r="120" spans="1:13" s="2" customFormat="1" ht="377.25" customHeight="1" x14ac:dyDescent="0.2">
      <c r="A120" s="24" t="s">
        <v>13</v>
      </c>
      <c r="B120" s="13" t="s">
        <v>18</v>
      </c>
      <c r="C120" s="13" t="s">
        <v>7</v>
      </c>
      <c r="D120" s="13" t="s">
        <v>81</v>
      </c>
      <c r="E120" s="13" t="s">
        <v>11</v>
      </c>
      <c r="F120" s="13" t="s">
        <v>63</v>
      </c>
      <c r="G120" s="13" t="s">
        <v>55</v>
      </c>
      <c r="H120" s="25">
        <v>4176</v>
      </c>
      <c r="I120" s="26">
        <v>42153</v>
      </c>
      <c r="J120" s="26">
        <v>43250</v>
      </c>
      <c r="K120" s="51">
        <f>H120</f>
        <v>4176</v>
      </c>
    </row>
    <row r="121" spans="1:13" ht="168.75" customHeight="1" x14ac:dyDescent="0.2">
      <c r="A121" s="28"/>
      <c r="B121" s="28"/>
      <c r="C121" s="28"/>
      <c r="D121" s="28"/>
      <c r="E121" s="5"/>
      <c r="F121" s="5"/>
      <c r="G121" s="5"/>
      <c r="H121" s="8"/>
      <c r="I121" s="9"/>
      <c r="J121" s="10"/>
      <c r="K121" s="11"/>
      <c r="L121" s="1"/>
      <c r="M121" s="1"/>
    </row>
    <row r="122" spans="1:13" ht="265.5" customHeight="1" x14ac:dyDescent="0.2">
      <c r="A122" s="3"/>
      <c r="B122" s="4"/>
      <c r="C122" s="4"/>
      <c r="L122" s="1"/>
      <c r="M122" s="1"/>
    </row>
    <row r="123" spans="1:13" ht="217.5" customHeight="1" x14ac:dyDescent="0.2">
      <c r="A123" s="3"/>
      <c r="B123" s="4"/>
      <c r="C123" s="4"/>
      <c r="L123" s="1"/>
      <c r="M123" s="1"/>
    </row>
    <row r="124" spans="1:13" ht="243" customHeight="1" x14ac:dyDescent="0.2">
      <c r="A124" s="3"/>
      <c r="B124" s="4"/>
      <c r="C124" s="4"/>
      <c r="L124" s="1"/>
      <c r="M124" s="1"/>
    </row>
    <row r="125" spans="1:13" ht="351" customHeight="1" x14ac:dyDescent="0.2">
      <c r="A125" s="3"/>
      <c r="B125" s="4"/>
      <c r="C125" s="4"/>
      <c r="L125" s="1"/>
      <c r="M125" s="1"/>
    </row>
    <row r="126" spans="1:13" ht="348.75" customHeight="1" x14ac:dyDescent="0.2">
      <c r="A126" s="3"/>
      <c r="B126" s="4"/>
      <c r="C126" s="4"/>
      <c r="L126" s="1"/>
      <c r="M126" s="1"/>
    </row>
    <row r="127" spans="1:13" ht="12.75" x14ac:dyDescent="0.2">
      <c r="A127" s="3"/>
      <c r="B127" s="4"/>
      <c r="C127" s="4"/>
      <c r="L127" s="1"/>
      <c r="M127" s="1"/>
    </row>
    <row r="128" spans="1:13" ht="12.75" x14ac:dyDescent="0.2">
      <c r="L128" s="1"/>
      <c r="M128" s="1"/>
    </row>
    <row r="129" spans="12:13" ht="12.75" x14ac:dyDescent="0.2">
      <c r="L129" s="1"/>
      <c r="M129" s="1"/>
    </row>
    <row r="130" spans="12:13" ht="12.75" x14ac:dyDescent="0.2">
      <c r="L130" s="1"/>
      <c r="M130" s="1"/>
    </row>
    <row r="131" spans="12:13" ht="225.75" customHeight="1" x14ac:dyDescent="0.2"/>
    <row r="132" spans="12:13" ht="76.5" customHeight="1" x14ac:dyDescent="0.2"/>
  </sheetData>
  <mergeCells count="15">
    <mergeCell ref="K5:K7"/>
    <mergeCell ref="A1:K1"/>
    <mergeCell ref="A5:A7"/>
    <mergeCell ref="B5:B7"/>
    <mergeCell ref="C5:C7"/>
    <mergeCell ref="D5:D7"/>
    <mergeCell ref="E5:E7"/>
    <mergeCell ref="F5:F7"/>
    <mergeCell ref="G5:G7"/>
    <mergeCell ref="H5:H7"/>
    <mergeCell ref="I5:J5"/>
    <mergeCell ref="B4:C4"/>
    <mergeCell ref="B3:C3"/>
    <mergeCell ref="B2:C2"/>
    <mergeCell ref="D2:K4"/>
  </mergeCells>
  <pageMargins left="0.15748031496062992" right="0.15748031496062992" top="0.31496062992125984" bottom="0.74803149606299213" header="0.31496062992125984" footer="0.31496062992125984"/>
  <pageSetup paperSize="8"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2018_III_TRIM</vt:lpstr>
      <vt:lpstr>'2018_III_TRIM'!_Hlk492391285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simonetta.fabris</dc:creator>
  <cp:lastModifiedBy>valentina.ferrara</cp:lastModifiedBy>
  <cp:lastPrinted>2017-02-15T11:18:39Z</cp:lastPrinted>
  <dcterms:created xsi:type="dcterms:W3CDTF">2015-08-21T06:52:55Z</dcterms:created>
  <dcterms:modified xsi:type="dcterms:W3CDTF">2019-03-07T14:09:31Z</dcterms:modified>
</cp:coreProperties>
</file>